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bston\AppData\Roaming\iManage\Work\Recent\IRD213749 - May 2022 report\"/>
    </mc:Choice>
  </mc:AlternateContent>
  <xr:revisionPtr revIDLastSave="0" documentId="13_ncr:1_{8B820E1B-FE99-4C36-A4C6-CDC2EA5584CE}" xr6:coauthVersionLast="46" xr6:coauthVersionMax="46" xr10:uidLastSave="{00000000-0000-0000-0000-000000000000}"/>
  <bookViews>
    <workbookView xWindow="-38510" yWindow="-11050" windowWidth="38620" windowHeight="21220" xr2:uid="{00000000-000D-0000-FFFF-FFFF00000000}"/>
  </bookViews>
  <sheets>
    <sheet name="Contents" sheetId="1" r:id="rId1"/>
    <sheet name="Report figures" sheetId="2" r:id="rId2"/>
    <sheet name="1. Residential Effective Prices" sheetId="3" r:id="rId3"/>
    <sheet name="2. Residential Bills" sheetId="4" r:id="rId4"/>
    <sheet name="3. Residential Usage" sheetId="5" r:id="rId5"/>
    <sheet name="4. Residential Standing Offer" sheetId="6" r:id="rId6"/>
    <sheet name="5. Residential Cond Discounts" sheetId="7" r:id="rId7"/>
    <sheet name="6. Residential Solar" sheetId="8" r:id="rId8"/>
    <sheet name="7. SME Effective Prices" sheetId="9" r:id="rId9"/>
    <sheet name="8. SME Bills" sheetId="10" r:id="rId10"/>
    <sheet name="9. SME Usage" sheetId="11" r:id="rId11"/>
    <sheet name="10. SME Standing Offer" sheetId="12" r:id="rId12"/>
    <sheet name="11. SME Conditional Discounts" sheetId="13" r:id="rId13"/>
    <sheet name="12. SME Solar" sheetId="14" r:id="rId14"/>
    <sheet name="13. Residential Smart Meter" sheetId="15" r:id="rId15"/>
    <sheet name="14. SME Smart Meter" sheetId="16" r:id="rId16"/>
  </sheets>
  <definedNames>
    <definedName name="_xlnm.Print_Area" localSheetId="11">'10. SME Standing Offer'!$A$1:$AW$112</definedName>
    <definedName name="_xlnm.Print_Area" localSheetId="12">'11. SME Conditional Discounts'!$A$1:$AI$28</definedName>
    <definedName name="_xlnm.Print_Area" localSheetId="13">'12. SME Solar'!$A$1:$AZ$38</definedName>
    <definedName name="_xlnm.Print_Area" localSheetId="14">'13. Residential Smart Meter'!$A$1:$AX$25</definedName>
    <definedName name="_xlnm.Print_Area" localSheetId="15">'14. SME Smart Meter'!$A$1:$AX$27</definedName>
    <definedName name="_xlnm.Print_Area" localSheetId="6">'5. Residential Cond Discounts'!$A$1:$AZ$131</definedName>
    <definedName name="_xlnm.Print_Area" localSheetId="7">'6. Residential Solar'!$A$1:$BL$112</definedName>
    <definedName name="_xlnm.Print_Area" localSheetId="8">'7. SME Effective Prices'!$A$1:$CL$116</definedName>
    <definedName name="_xlnm.Print_Area" localSheetId="9">'8. SME Bills'!$A$1:$DF$115</definedName>
    <definedName name="_xlnm.Print_Area" localSheetId="10">'9. SME Usage'!$A$1:$CW$113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1" l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</calcChain>
</file>

<file path=xl/sharedStrings.xml><?xml version="1.0" encoding="utf-8"?>
<sst xmlns="http://schemas.openxmlformats.org/spreadsheetml/2006/main" count="7381" uniqueCount="622">
  <si>
    <t>Inquiry into the National Electricity Market - May 2022 report</t>
  </si>
  <si>
    <t>Appendix E: Supplementary spreadsheet with billing data and figures</t>
  </si>
  <si>
    <t>Contents</t>
  </si>
  <si>
    <t>Various</t>
  </si>
  <si>
    <t>Tables and Figures</t>
  </si>
  <si>
    <t>c/kWh</t>
  </si>
  <si>
    <t>$/customer</t>
  </si>
  <si>
    <t>kWh</t>
  </si>
  <si>
    <t>%</t>
  </si>
  <si>
    <t>Effective prices - Residential (c/kWh)</t>
  </si>
  <si>
    <t>All regions</t>
  </si>
  <si>
    <t>Market and standing offer customers</t>
  </si>
  <si>
    <t>Customer groups</t>
  </si>
  <si>
    <t>Non-big 3 and big 3 customers</t>
  </si>
  <si>
    <t>Non-solar and solar customers</t>
  </si>
  <si>
    <t>Market and standing offer customers by usage bands</t>
  </si>
  <si>
    <t>Customer groups by usage bands</t>
  </si>
  <si>
    <t>Supplementary Table A1.1</t>
  </si>
  <si>
    <t>Period</t>
  </si>
  <si>
    <t>Region</t>
  </si>
  <si>
    <t>25th percentile</t>
  </si>
  <si>
    <t>Median</t>
  </si>
  <si>
    <t>75th percentile</t>
  </si>
  <si>
    <t>2018 Q3</t>
  </si>
  <si>
    <t>Victoria</t>
  </si>
  <si>
    <t>2019 Q3</t>
  </si>
  <si>
    <t>2020 Q3</t>
  </si>
  <si>
    <t>2021 Q3</t>
  </si>
  <si>
    <t>NSW</t>
  </si>
  <si>
    <t>SA</t>
  </si>
  <si>
    <t>SEQ</t>
  </si>
  <si>
    <t>All</t>
  </si>
  <si>
    <t>Supplementary Table A1.2</t>
  </si>
  <si>
    <t>Regions combined</t>
  </si>
  <si>
    <t>Status</t>
  </si>
  <si>
    <t>Market</t>
  </si>
  <si>
    <t>Standing</t>
  </si>
  <si>
    <t>Supplementary Table A1.3</t>
  </si>
  <si>
    <t>Supplementary Table A1.4</t>
  </si>
  <si>
    <t>Supplementary Table A1.5</t>
  </si>
  <si>
    <t>Supplementary Table A1.6</t>
  </si>
  <si>
    <t>Supplementary Table A1.7</t>
  </si>
  <si>
    <t>Concession</t>
  </si>
  <si>
    <t>Hardship</t>
  </si>
  <si>
    <t>Payment plan</t>
  </si>
  <si>
    <t>General</t>
  </si>
  <si>
    <t>Supplementary Table A1.8</t>
  </si>
  <si>
    <t>Supplementary Table A1.9</t>
  </si>
  <si>
    <t>Supplementary Table A1.10</t>
  </si>
  <si>
    <t>Supplementary Table A1.11</t>
  </si>
  <si>
    <t>Supplementary Table A1.12</t>
  </si>
  <si>
    <t>Retailers</t>
  </si>
  <si>
    <t>Non-big 3</t>
  </si>
  <si>
    <t>Big 3</t>
  </si>
  <si>
    <t>Supplementary Table A1.13</t>
  </si>
  <si>
    <t>Supplementary Table A1.14</t>
  </si>
  <si>
    <t>Supplementary Table A1.15</t>
  </si>
  <si>
    <t>Supplementary Table A1.16</t>
  </si>
  <si>
    <t>Non-solar</t>
  </si>
  <si>
    <t>Solar</t>
  </si>
  <si>
    <t>Supplementary Table A1.17</t>
  </si>
  <si>
    <t>Supplementary Table A1.18</t>
  </si>
  <si>
    <t>Supplementary Table A1.19</t>
  </si>
  <si>
    <t>Supplementary Table A1.20</t>
  </si>
  <si>
    <t>Supplementary Table A1.21</t>
  </si>
  <si>
    <t>Usage band (c/kWh)</t>
  </si>
  <si>
    <t>5-10</t>
  </si>
  <si>
    <t>10-15</t>
  </si>
  <si>
    <t>15-20</t>
  </si>
  <si>
    <t>20-25</t>
  </si>
  <si>
    <t>25-30</t>
  </si>
  <si>
    <t>30-35</t>
  </si>
  <si>
    <t>35-40</t>
  </si>
  <si>
    <t>40+</t>
  </si>
  <si>
    <t>Supplementary Table A1.22</t>
  </si>
  <si>
    <t>Supplementary Table A1.23</t>
  </si>
  <si>
    <t>Supplementary Table A1.24</t>
  </si>
  <si>
    <t>Supplementary Table A1.25</t>
  </si>
  <si>
    <t>Supplementary Table A1.26</t>
  </si>
  <si>
    <t>Supplementary Table A1.27</t>
  </si>
  <si>
    <t>Supplementary Table A1.28</t>
  </si>
  <si>
    <t>Supplementary Table A1.29</t>
  </si>
  <si>
    <t>Supplementary Table A1.30</t>
  </si>
  <si>
    <t>Bills - Residential ($/customer)</t>
  </si>
  <si>
    <t>All regions (Q3)</t>
  </si>
  <si>
    <t>All regions (FY)</t>
  </si>
  <si>
    <t>Market and standing offer customers (Q3)</t>
  </si>
  <si>
    <t>Market and standing offer customers (FY)</t>
  </si>
  <si>
    <t>Customer groups (Q3)</t>
  </si>
  <si>
    <t>Customer groups (FY)</t>
  </si>
  <si>
    <t>Non-solar and solar customers (Q3)</t>
  </si>
  <si>
    <t>Non-solar and solar customers (FY)</t>
  </si>
  <si>
    <t>Supplementary Table A2.1</t>
  </si>
  <si>
    <t>Supplementary Table A2.2</t>
  </si>
  <si>
    <t>2018-19</t>
  </si>
  <si>
    <t>2019-20</t>
  </si>
  <si>
    <t>2020-21</t>
  </si>
  <si>
    <t>Supplementary Table A2.3</t>
  </si>
  <si>
    <t>Supplementary Table A2.4</t>
  </si>
  <si>
    <t>Supplementary Table A2.5</t>
  </si>
  <si>
    <t>Supplementary Table A2.6</t>
  </si>
  <si>
    <t>Supplementary Table A2.7</t>
  </si>
  <si>
    <t>Supplementary Table A2.8</t>
  </si>
  <si>
    <t>Supplementary Table A2.9</t>
  </si>
  <si>
    <t>Supplementary Table A2.10</t>
  </si>
  <si>
    <t>Supplementary Table A2.11</t>
  </si>
  <si>
    <t>Supplementary Table A2.12</t>
  </si>
  <si>
    <t>Supplementary Table A2.13</t>
  </si>
  <si>
    <t>Supplementary Table A2.14</t>
  </si>
  <si>
    <t>Supplementary Table A2.15</t>
  </si>
  <si>
    <t>Supplementary Table A2.16</t>
  </si>
  <si>
    <t>Supplementary Table A2.17</t>
  </si>
  <si>
    <t>Supplementary Table A2.18</t>
  </si>
  <si>
    <t>Supplementary Table A2.19</t>
  </si>
  <si>
    <t>Supplementary Table A2.20</t>
  </si>
  <si>
    <t>Supplementary Table A2.21</t>
  </si>
  <si>
    <t>Supplementary Table A2.22</t>
  </si>
  <si>
    <t>Supplementary Table A2.23</t>
  </si>
  <si>
    <t>Supplementary Table A2.24</t>
  </si>
  <si>
    <t>Supplementary Table A2.25</t>
  </si>
  <si>
    <t>Supplementary Table A2.26</t>
  </si>
  <si>
    <t>Supplementary Table A2.27</t>
  </si>
  <si>
    <t>Supplementary Table A2.28</t>
  </si>
  <si>
    <t>Supplementary Table A2.29</t>
  </si>
  <si>
    <t>Supplementary Table A2.30</t>
  </si>
  <si>
    <t>Supplementary Table A2.31</t>
  </si>
  <si>
    <t>Supplementary Table A2.32</t>
  </si>
  <si>
    <t>Grid usage - Residential (kWh)</t>
  </si>
  <si>
    <t>Supplementary Table A3.1</t>
  </si>
  <si>
    <t>Supplementary Table A3.2</t>
  </si>
  <si>
    <t>Supplementary Table A3.3</t>
  </si>
  <si>
    <t>Supplementary Table A3.4</t>
  </si>
  <si>
    <t>Supplementary Table A3.5</t>
  </si>
  <si>
    <t>Supplementary Table A3.6</t>
  </si>
  <si>
    <t>Supplementary Table A3.7</t>
  </si>
  <si>
    <t>Supplementary Table A3.8</t>
  </si>
  <si>
    <t>Supplementary Table A3.9</t>
  </si>
  <si>
    <t>Supplementary Table A3.10</t>
  </si>
  <si>
    <t>Supplementary Table A3.11</t>
  </si>
  <si>
    <t>Supplementary Table A3.12</t>
  </si>
  <si>
    <t>Supplementary Table A3.13</t>
  </si>
  <si>
    <t>Supplementary Table A3.14</t>
  </si>
  <si>
    <t>Supplementary Table A3.15</t>
  </si>
  <si>
    <t>Supplementary Table A3.16</t>
  </si>
  <si>
    <t>Supplementary Table A3.17</t>
  </si>
  <si>
    <t>Supplementary Table A3.18</t>
  </si>
  <si>
    <t>Supplementary Table A3.19</t>
  </si>
  <si>
    <t>Supplementary Table A3.20</t>
  </si>
  <si>
    <t>Supplementary Table A3.21</t>
  </si>
  <si>
    <t>Supplementary Table A3.22</t>
  </si>
  <si>
    <t>Supplementary Table A3.23</t>
  </si>
  <si>
    <t>Supplementary Table A3.24</t>
  </si>
  <si>
    <t>Supplementary Table A3.25</t>
  </si>
  <si>
    <t>Supplementary Table A3.26</t>
  </si>
  <si>
    <t>Supplementary Table A3.27</t>
  </si>
  <si>
    <t>Supplementary Table A3.28</t>
  </si>
  <si>
    <t>Supplementary Table A3.29</t>
  </si>
  <si>
    <t>Supplementary Table A3.30</t>
  </si>
  <si>
    <t>Supplementary Table A3.31</t>
  </si>
  <si>
    <t>Supplementary Table A3.32</t>
  </si>
  <si>
    <t>Figure A3.1: Quarterly grid usage by residential customers</t>
  </si>
  <si>
    <t>Figure A3.2: Annual grid usage by residential customers</t>
  </si>
  <si>
    <t>Figure A3.3: Quarterly grid usage by residential market and standing offer customers, all regions combined</t>
  </si>
  <si>
    <t>Figure A3.4: Quarterly grid usage by residential market and standing offer customers in Victoria</t>
  </si>
  <si>
    <t>Figure A3.5: Quarterly grid usage by residential market and standing offer customers in NSW</t>
  </si>
  <si>
    <t>Figure A3.6: Quarterly grid usage by residential market and standing offer customers in SA</t>
  </si>
  <si>
    <t>Figure A3.7: Quarterly grid usage by residential market and standing offer customers in SEQ</t>
  </si>
  <si>
    <t>Figure A3.8: Annual grid usage by residential market and standing offer customers, all regions combined</t>
  </si>
  <si>
    <t>Figure A3.9: Annual grid usage by residential market and standing offer customers in Victoria</t>
  </si>
  <si>
    <t>Figure A3.10: Annual grid usage by residential market and standing offer customers in NSW</t>
  </si>
  <si>
    <t>Figure A3.11: Annual grid usage by residential market and standing offer customers in SA</t>
  </si>
  <si>
    <t>Figure A3.12: Annual grid usage by residential market and standing offer customers in SEQ</t>
  </si>
  <si>
    <t>Figure A3.13: Quarterly grid usage by residential customer groups, all regions combined</t>
  </si>
  <si>
    <t>Figure A3.14: Quarterly grid usage by residential customer groups in Victoria</t>
  </si>
  <si>
    <t>Figure A3.15: Quarterly grid usage by residential customer groups in NSW</t>
  </si>
  <si>
    <t>Figure A3.16: Quarterly grid usage by residential customer groups in SA</t>
  </si>
  <si>
    <t>Figure A3.17: Quarterly grid usage by residential customer groups in SEQ</t>
  </si>
  <si>
    <t>Figure A3.18: Annual grid usage by residential customer groups, all regions combined</t>
  </si>
  <si>
    <t>Figure A3.19: Annual grid usage by residential customer groups in Victoria</t>
  </si>
  <si>
    <t>Figure A3.20: Annual grid usage by residential customer groups in NSW</t>
  </si>
  <si>
    <t>Figure A3.21: Annual grid usage by residential customer groups in SA</t>
  </si>
  <si>
    <t>Figure A3.22: Annual grid usage by residential customer groups in SEQ</t>
  </si>
  <si>
    <t>Figure A3.23: Quarterly grid usage by residential non-solar and solar customers, all regions combined</t>
  </si>
  <si>
    <t>Figure A3.24: Quarterly grid usage by residential non-solar and solar customers in Victoria</t>
  </si>
  <si>
    <t>Figure A3.25: Quarterly grid usage by residential non-solar and solar customers in NSW</t>
  </si>
  <si>
    <t>Figure A3.26: Quarterly grid usage by residential non-solar and solar customers in SA</t>
  </si>
  <si>
    <t>Figure A3.27: Quarterly grid usage by residential non-solar and solar customers in SEQ</t>
  </si>
  <si>
    <t>Figure A3.28: Annual grid usage by residential non-solar and solar customers, all regions combined</t>
  </si>
  <si>
    <t>Figure A3.29: Annual grid usage by residential non-solar and solar customers in Victoria</t>
  </si>
  <si>
    <t>Figure A3.30: Annual grid usage by residential non-solar and solar customers in NSW</t>
  </si>
  <si>
    <t>Figure A3.31: Annual grid usage by residential non-solar and solar customers in SA</t>
  </si>
  <si>
    <t>Figure A3.32: Annual grid usage by residential non-solar and solar customers in SEQ</t>
  </si>
  <si>
    <t>Proportion of standing and market offer customers - Residential (%)</t>
  </si>
  <si>
    <t>Remoteness</t>
  </si>
  <si>
    <t>Supplementary Table A4.1</t>
  </si>
  <si>
    <t>Standing proportion</t>
  </si>
  <si>
    <t>Market proportion</t>
  </si>
  <si>
    <t>Supplementary Table A4.2</t>
  </si>
  <si>
    <t>Proportion</t>
  </si>
  <si>
    <t>Supplementary Table A4.3</t>
  </si>
  <si>
    <t>Supplementary Table A4.4</t>
  </si>
  <si>
    <t>Supplementary Table A4.5</t>
  </si>
  <si>
    <t>Supplementary Table A4.6</t>
  </si>
  <si>
    <t>Supplementary Table A4.7</t>
  </si>
  <si>
    <t>Supplementary Table A4.8</t>
  </si>
  <si>
    <t>Supplementary Table A4.9</t>
  </si>
  <si>
    <t>Supplementary Table A4.10</t>
  </si>
  <si>
    <t>Supplementary Table A4.11</t>
  </si>
  <si>
    <t>Supplementary Table A4.12</t>
  </si>
  <si>
    <t>Major Cities of Australia</t>
  </si>
  <si>
    <t>Inner Regional Australia</t>
  </si>
  <si>
    <t>Outer Regional / Remote</t>
  </si>
  <si>
    <t>Supplementary Table A4.13</t>
  </si>
  <si>
    <t>Supplementary Table A4.14</t>
  </si>
  <si>
    <t>Supplementary Table A4.15</t>
  </si>
  <si>
    <t>Supplementary Table A4.16</t>
  </si>
  <si>
    <t>Figure A4.1: Proportion of residential customers on market and standing offers</t>
  </si>
  <si>
    <t>Figure A4.2: Proportion of residential customers on standing offers by customer group, all regions combined</t>
  </si>
  <si>
    <t>Figure A4.3: Proportion of residential customers on standing offers by customer group in Victoria</t>
  </si>
  <si>
    <t>Figure A4.4: Proportion of residential customers on standing offers by customer group in NSW</t>
  </si>
  <si>
    <t>Figure A4.5: Proportion of residential customers on standing offers by customer group in SA</t>
  </si>
  <si>
    <t>Figure A4.6: Proportion of residential customers on standing offers by customer group in SEQ</t>
  </si>
  <si>
    <t>Figure A4.7: Proportion of non-solar and solar residential customers on standing offers, all regions combined</t>
  </si>
  <si>
    <t>Figure A4.8: Proportion of non-solar and solar residential customers on standing offers in Victoria</t>
  </si>
  <si>
    <t>Figure A4.9: Proportion of non-solar and solar residential customers on standing offers in NSW</t>
  </si>
  <si>
    <t>Figure A4.10: Proportion of non-solar and solar residential customers on standing offers in SA</t>
  </si>
  <si>
    <t>Figure A4.11: Proportion of non-solar and solar residential customers on standing offers in SEQ</t>
  </si>
  <si>
    <t>Figure A4.12: Proportion of residential customers on standing offers by level of remoteness, all regions combined</t>
  </si>
  <si>
    <t>Figure A4.13: Proportion of residential customers on standing offers by level of remoteness in Victoria</t>
  </si>
  <si>
    <t>Figure A4.14: Proportion of residential customers on standing offers by level of remoteness in NSW</t>
  </si>
  <si>
    <t>Figure A4.15: Proportion of residential customers on standing offers by level of remoteness in SA</t>
  </si>
  <si>
    <t>Figure A4.16: Proportion of residential customers on standing offers by level of remoteness in SEQ</t>
  </si>
  <si>
    <t>Proportion of customers on conditional discounts - Residential (%)</t>
  </si>
  <si>
    <t>Customer groups (proportion of customers on conditional discounts)</t>
  </si>
  <si>
    <t>Customer groups (achievement of conditional discounts)</t>
  </si>
  <si>
    <t>Supplementary Table A5.1</t>
  </si>
  <si>
    <t>Supplementary Table A5.2</t>
  </si>
  <si>
    <t>Supplementary Table A5.3</t>
  </si>
  <si>
    <t>Supplementary Table A5.4</t>
  </si>
  <si>
    <t>Supplementary Table A5.5</t>
  </si>
  <si>
    <t>Supplementary Table A5.6</t>
  </si>
  <si>
    <t>Supplementary Table A5.7</t>
  </si>
  <si>
    <t>Payment Plan</t>
  </si>
  <si>
    <t>Supplementary Table A5.8</t>
  </si>
  <si>
    <t>Supplementary Table A5.9</t>
  </si>
  <si>
    <t>Supplementary Table A5.10</t>
  </si>
  <si>
    <t>Supplementary Table A5.11</t>
  </si>
  <si>
    <t>Figure A5.1: Proportion of residential market offer customers who have conditional discounts by region</t>
  </si>
  <si>
    <t>Figure A5.2: Proportion of residential market offer customers who have conditional discounts by customer group, all regions combined</t>
  </si>
  <si>
    <t>Figure A5.3: Proportion of residential market offer customers who have conditional discounts by customer group in Victoria</t>
  </si>
  <si>
    <t>Figure A5.4: Proportion of residential market offer customers who have conditional discounts by customer group in NSW</t>
  </si>
  <si>
    <t>Figure A5.5: Proportion of residential market offer customers who have conditional discounts by customer group in SA</t>
  </si>
  <si>
    <t>Figure A5.6: Proportion of residential market offer customers who have conditional discounts by customer group in SEQ</t>
  </si>
  <si>
    <t>Figure A5.7: Proportion of residential market offer customers who achieved their discounts by customer group, all regions combined</t>
  </si>
  <si>
    <t>Figure A5.8: Proportion of residential market offer customers who achieved their discounts by customer group in Victoria</t>
  </si>
  <si>
    <t>Figure A5.9: Proportion of residential market offer customers who achieved their discounts by customer group in NSW</t>
  </si>
  <si>
    <t>Figure A5.10: Proportion of residential market offer customers who achieved their discounts by customer group in SA</t>
  </si>
  <si>
    <t>Figure A5.11: Proportion of residential market offer customers who achieved their discounts by customer group in SEQ</t>
  </si>
  <si>
    <t>Proportion of solar customers - Residential (%)</t>
  </si>
  <si>
    <t>Solar rebates and effective feed-in rates - Residential ($/customer, c/kWh)</t>
  </si>
  <si>
    <t>Negotiated and Premium feed-in tariff customers</t>
  </si>
  <si>
    <t>Solar feed-in supply - Residential (kWh)</t>
  </si>
  <si>
    <t>Supplementary Table A6.1</t>
  </si>
  <si>
    <t>1 July 2021</t>
  </si>
  <si>
    <t>1 July 2020</t>
  </si>
  <si>
    <t>1 July 2019</t>
  </si>
  <si>
    <t>Supplementary Table A6.2</t>
  </si>
  <si>
    <t>Supplementary Table A6.3</t>
  </si>
  <si>
    <t>Supplementary Table A6.4</t>
  </si>
  <si>
    <t>Supplementary Table A6.5</t>
  </si>
  <si>
    <t>Supplementary Table A6.6</t>
  </si>
  <si>
    <t>Supplementary Table A6.7</t>
  </si>
  <si>
    <t>Median rebate</t>
  </si>
  <si>
    <t>Median effective feed-in rate</t>
  </si>
  <si>
    <t>Negotiated</t>
  </si>
  <si>
    <t>Premium</t>
  </si>
  <si>
    <t>Effective prices - Small business (c/kWh)</t>
  </si>
  <si>
    <t>Supplementary Table A7.1</t>
  </si>
  <si>
    <t>Supplementary Table A7.2</t>
  </si>
  <si>
    <t>Supplementary Table A7.3</t>
  </si>
  <si>
    <t>Supplementary Table A7.4</t>
  </si>
  <si>
    <t>Supplementary Table A7.5</t>
  </si>
  <si>
    <t>Supplementary Table A7.6</t>
  </si>
  <si>
    <t>Supplementary Table A7.7</t>
  </si>
  <si>
    <t>Supplementary Table A7.8</t>
  </si>
  <si>
    <t>Supplementary Table A7.9</t>
  </si>
  <si>
    <t>Supplementary Table A7.10</t>
  </si>
  <si>
    <t>Supplementary Table A7.11</t>
  </si>
  <si>
    <t>Supplementary Table A7.12</t>
  </si>
  <si>
    <t>Supplementary Table A7.13</t>
  </si>
  <si>
    <t>Supplementary Table A7.14</t>
  </si>
  <si>
    <t>Supplementary Table A7.15</t>
  </si>
  <si>
    <t>Supplementary Table A7.16</t>
  </si>
  <si>
    <t>5-15</t>
  </si>
  <si>
    <t>15-25</t>
  </si>
  <si>
    <t>25-35</t>
  </si>
  <si>
    <t>35-45</t>
  </si>
  <si>
    <t>45-55</t>
  </si>
  <si>
    <t>55-65</t>
  </si>
  <si>
    <t>65-75</t>
  </si>
  <si>
    <t>75+</t>
  </si>
  <si>
    <t>Supplementary Table A7.17</t>
  </si>
  <si>
    <t>Supplementary Table A7.18</t>
  </si>
  <si>
    <t>Supplementary Table A7.19</t>
  </si>
  <si>
    <t>Supplementary Table A7.20</t>
  </si>
  <si>
    <t>Bills - Small business ($/customer)</t>
  </si>
  <si>
    <t>Supplementary Table A8.1</t>
  </si>
  <si>
    <t>Supplementary Table A8.2</t>
  </si>
  <si>
    <t>Supplementary Table A8.3</t>
  </si>
  <si>
    <t>Supplementary Table A8.4</t>
  </si>
  <si>
    <t>Supplementary Table A8.5</t>
  </si>
  <si>
    <t>Supplementary Table A8.6</t>
  </si>
  <si>
    <t>Supplementary Table A8.7</t>
  </si>
  <si>
    <t>Supplementary Table A8.8</t>
  </si>
  <si>
    <t>Supplementary Table A8.9</t>
  </si>
  <si>
    <t>Supplementary Table A8.10</t>
  </si>
  <si>
    <t>Supplementary Table A8.11</t>
  </si>
  <si>
    <t>Supplementary Table A8.12</t>
  </si>
  <si>
    <t>Supplementary Table A8.13</t>
  </si>
  <si>
    <t>Supplementary Table A8.14</t>
  </si>
  <si>
    <t>Supplementary Table A8.15</t>
  </si>
  <si>
    <t>Supplementary Table A8.16</t>
  </si>
  <si>
    <t>Supplementary Table A8.17</t>
  </si>
  <si>
    <t>Supplementary Table A8.18</t>
  </si>
  <si>
    <t>Supplementary Table A8.19</t>
  </si>
  <si>
    <t>Supplementary Table A8.20</t>
  </si>
  <si>
    <t>Supplementary Table A8.21</t>
  </si>
  <si>
    <t>Supplementary Table A8.22</t>
  </si>
  <si>
    <t>Grid usage - Small business (kWh)</t>
  </si>
  <si>
    <t>Supplementary Table A9.1</t>
  </si>
  <si>
    <t>Supplementary Table A9.2</t>
  </si>
  <si>
    <t>Supplementary Table A9.3</t>
  </si>
  <si>
    <t>Supplementary Table A9.4</t>
  </si>
  <si>
    <t>Supplementary Table A9.5</t>
  </si>
  <si>
    <t>Supplementary Table A9.6</t>
  </si>
  <si>
    <t>Supplementary Table A9.7</t>
  </si>
  <si>
    <t>Supplementary Table A9.8</t>
  </si>
  <si>
    <t>Supplementary Table A9.9</t>
  </si>
  <si>
    <t>Supplementary Table A9.10</t>
  </si>
  <si>
    <t>Supplementary Table A9.11</t>
  </si>
  <si>
    <t>Supplementary Table A9.12</t>
  </si>
  <si>
    <t>Supplementary Table A9.13</t>
  </si>
  <si>
    <t>Supplementary Table A9.14</t>
  </si>
  <si>
    <t>Supplementary Table A9.15</t>
  </si>
  <si>
    <t>Supplementary Table A9.16</t>
  </si>
  <si>
    <t>Supplementary Table A9.17</t>
  </si>
  <si>
    <t>Supplementary Table A9.18</t>
  </si>
  <si>
    <t>Supplementary Table A9.19</t>
  </si>
  <si>
    <t>Supplementary Table A9.20</t>
  </si>
  <si>
    <t>Supplementary Table A9.21</t>
  </si>
  <si>
    <t>Supplementary Table A9.22</t>
  </si>
  <si>
    <t>Figure A9.2: Annual grid usage by small business customers</t>
  </si>
  <si>
    <t>Figure A9.3: Quarterly grid usage by small business customers, all regions combined</t>
  </si>
  <si>
    <t>Figure A9.4: Quarterly grid usage by small business customers in Victoria</t>
  </si>
  <si>
    <t>Figure A9.5: Quarterly grid usage by small business customers in NSW</t>
  </si>
  <si>
    <t>Figure A9.6: Quarterly grid usage by small business customers in SA</t>
  </si>
  <si>
    <t>Figure A9.7: Quarterly grid usage by small business customers in SEQ</t>
  </si>
  <si>
    <t>Figure A9.8: Annual grid usage by small business market and standing offer customers, all regions combined</t>
  </si>
  <si>
    <t>Figure A9.9: Annual grid usage by small business market and standing offer customers in Victoria</t>
  </si>
  <si>
    <t>Figure A9.10: Annual grid usage by small business market and standing offer customers in NSW</t>
  </si>
  <si>
    <t>Figure A9.11: Annual grid usage by small business market and standing offer customers in SA</t>
  </si>
  <si>
    <t>Figure A9.12: Annual grid usage by small business market and standing offer customers in SEQ</t>
  </si>
  <si>
    <t>Figure A9.13: Quarterly grid usage by small business non-solar and solar customers, all regions combined</t>
  </si>
  <si>
    <t>Figure A9.14: Quarterly grid usage by small business non-solar and solar customers in Victoria</t>
  </si>
  <si>
    <t>Figure A9.15: Quarterly grid usage by small business non-solar and solar customers in NSW</t>
  </si>
  <si>
    <t>Figure A9.16: Quarterly grid usage by small business non-solar and solar customers in SA</t>
  </si>
  <si>
    <t>Figure A9.17: Quarterly grid usage by small business non-solar and solar customers in SEQ</t>
  </si>
  <si>
    <t>Figure A9.18: Annual grid usage by small business non-solar and solar customers, all regions combined</t>
  </si>
  <si>
    <t>Figure A9.19: Annual grid usage by small business non-solar and solar customers in Victoria</t>
  </si>
  <si>
    <t>Figure A9.20: Annual grid usage by small business non-solar and solar customers in NSW</t>
  </si>
  <si>
    <t>Figure A9.21: Annual grid usage by small business non-solar and solar customers in SA</t>
  </si>
  <si>
    <t>Figure A9.22: Annual grid usage by small business non-solar and solar customers in SEQ</t>
  </si>
  <si>
    <t>Proportion of market and standing offer customers - Small business (%)</t>
  </si>
  <si>
    <t>Supplementary Table A10.1</t>
  </si>
  <si>
    <t>Supplementary Table A10.2</t>
  </si>
  <si>
    <t>Supplementary Table A10.3</t>
  </si>
  <si>
    <t>Supplementary Table A10.4</t>
  </si>
  <si>
    <t>Supplementary Table A10.5</t>
  </si>
  <si>
    <t>Supplementary Table A10.6</t>
  </si>
  <si>
    <t>Supplementary Table A10.7</t>
  </si>
  <si>
    <t>Supplementary Table A10.8</t>
  </si>
  <si>
    <t>Supplementary Table A10.9</t>
  </si>
  <si>
    <t>Supplementary Table A10.10</t>
  </si>
  <si>
    <t>Supplementary Table A10.11</t>
  </si>
  <si>
    <t>Figure A10.1: Proportion of small business customers on market and standing offers</t>
  </si>
  <si>
    <t>Figure A10.2: Proportion of non-solar and solar small business customers on standing offers, all regions combined</t>
  </si>
  <si>
    <t>Figure A10.3: Proportion of non-solar and solar small business customers on standing offers in Victoria</t>
  </si>
  <si>
    <t>Figure A10.4: Proportion of non-solar and solar small business customers on standing offers in NSW</t>
  </si>
  <si>
    <t>Figure A10.5: Proportion of non-solar and solar small business customers on standing offers in SA</t>
  </si>
  <si>
    <t>Figure A10.6: Proportion of non-solar and solar small business customers on standing offers in SEQ</t>
  </si>
  <si>
    <t>Figure A10.7: Proportion of small business customers on standing offers by level of remoteness, all regions combined</t>
  </si>
  <si>
    <t>Figure A10.8: Proportion of small business customers on standing offers by level of remoteness in Victoria</t>
  </si>
  <si>
    <t>Figure A10.9: Proportion of small business customers on standing offers by level of remoteness in NSW</t>
  </si>
  <si>
    <t>Figure A10.10: Proportion of small business customers on standing offers by level of remoteness in SA</t>
  </si>
  <si>
    <t>Figure A10.11: Proportion of small business customers on standing offers by level of remoteness in SEQ</t>
  </si>
  <si>
    <t>Proportion of customers on conditional discounts - Small business (%)</t>
  </si>
  <si>
    <t>All regions (achievement of conditional discounts)</t>
  </si>
  <si>
    <t>Supplementary Table A11.1</t>
  </si>
  <si>
    <t>Supplementary Table A11.2</t>
  </si>
  <si>
    <t>Proportion of solar customers - Small business (%)</t>
  </si>
  <si>
    <t>Solar rebates and effective feed-in rates - Small business ($/customer, c/kWh)</t>
  </si>
  <si>
    <t>Solar feed-in supply - Small business (kWh)</t>
  </si>
  <si>
    <t>Supplementary Table A12.1</t>
  </si>
  <si>
    <t>Supplementary Table A12.2</t>
  </si>
  <si>
    <t>Supplementary Table A13.1</t>
  </si>
  <si>
    <t>Supplementary Table A13.2</t>
  </si>
  <si>
    <t>Supplementary Table A13.3</t>
  </si>
  <si>
    <t>Supplementary Table A14.1</t>
  </si>
  <si>
    <t>Supplementary Table A14.2</t>
  </si>
  <si>
    <t>Supplementary Table A14.3</t>
  </si>
  <si>
    <t>N/A</t>
  </si>
  <si>
    <t>Supplementary Table A6.8</t>
  </si>
  <si>
    <t>Figure A6.8: Quarterly median feed-in supply by residential customers</t>
  </si>
  <si>
    <t>Supplementary Table A12.3</t>
  </si>
  <si>
    <t>Figure A12.3: Quarterly median feed-in supply by small business customers</t>
  </si>
  <si>
    <t>Figures from the report</t>
  </si>
  <si>
    <t>Supplementary Table 2.1</t>
  </si>
  <si>
    <t>Supplementary Table 2.2</t>
  </si>
  <si>
    <t>Supplementary Table 2.3</t>
  </si>
  <si>
    <t>Figure 2.3: Quarterly grid usage by residential customers</t>
  </si>
  <si>
    <t>Supplementary Table 2.4</t>
  </si>
  <si>
    <t>Figure 2.4: Quarterly grid usage by small business customers</t>
  </si>
  <si>
    <t>Figure A9.1: Quarterly grid usage by small business customers</t>
  </si>
  <si>
    <t>Supplementary Table 2.5</t>
  </si>
  <si>
    <t>Wholesale spot price</t>
  </si>
  <si>
    <t>Queensland</t>
  </si>
  <si>
    <t>1 May 2018 to 2019</t>
  </si>
  <si>
    <t>1 May 2019 to 2020</t>
  </si>
  <si>
    <t>1 May 2020 to 2021</t>
  </si>
  <si>
    <t>1 May 2021 to 2022</t>
  </si>
  <si>
    <t>Supplementary Table 2.6</t>
  </si>
  <si>
    <t>Figure 2.6: Quarterly base futures prices by NSW and Queensland regions, 2021 to 2025, as at 30 September 2021 and 31 March 2022</t>
  </si>
  <si>
    <t>2021 Q4</t>
  </si>
  <si>
    <t>2022 Q1</t>
  </si>
  <si>
    <t>2022 Q2</t>
  </si>
  <si>
    <t>2022 Q3</t>
  </si>
  <si>
    <t>2022 Q4</t>
  </si>
  <si>
    <t>2023 Q1</t>
  </si>
  <si>
    <t>2023 Q2</t>
  </si>
  <si>
    <t>2023 Q3</t>
  </si>
  <si>
    <t>2023 Q4</t>
  </si>
  <si>
    <t>2024 Q4</t>
  </si>
  <si>
    <t>2025 Q4</t>
  </si>
  <si>
    <t>2024 Q1</t>
  </si>
  <si>
    <t>2024 Q2</t>
  </si>
  <si>
    <t>2024 Q3</t>
  </si>
  <si>
    <t>2025 Q1</t>
  </si>
  <si>
    <t>2025 Q2</t>
  </si>
  <si>
    <t>2025 Q3</t>
  </si>
  <si>
    <t>NSW (Sep 2021)</t>
  </si>
  <si>
    <t>NSW (Mar 2022)</t>
  </si>
  <si>
    <t>Queensland (Sep 2021)</t>
  </si>
  <si>
    <t>Queensland (Mar 2022)</t>
  </si>
  <si>
    <t>NSW and Queensland</t>
  </si>
  <si>
    <t>Supplementary Table 3.1</t>
  </si>
  <si>
    <t>Figure 3.1: Proportion of residential customers on market and standing offers</t>
  </si>
  <si>
    <t>Supplementary Table 3.2</t>
  </si>
  <si>
    <t>Figure 3.2: Proportion of small business customers on market and standing offers</t>
  </si>
  <si>
    <t>Supplementary Table 3.3</t>
  </si>
  <si>
    <t>Supplementary Table 3.4</t>
  </si>
  <si>
    <t>Supplementary Table 4.1</t>
  </si>
  <si>
    <t>Figure 4.1: Quarterly grid usage by residential customer groups, all regions combined</t>
  </si>
  <si>
    <t>Supplementary Table 4.2</t>
  </si>
  <si>
    <t>Supplementary Table 4.3</t>
  </si>
  <si>
    <t>Supplementary Table 4.4</t>
  </si>
  <si>
    <t>Supplementary Table 5.1</t>
  </si>
  <si>
    <t>Supplementary Table 5.2</t>
  </si>
  <si>
    <t>Supplementary Table 5.3</t>
  </si>
  <si>
    <t>Figure 5.3: Quarterly median feed-in supply by residential customers</t>
  </si>
  <si>
    <t>Supplementary Table 5.4</t>
  </si>
  <si>
    <t>Supplementary Table 5.5</t>
  </si>
  <si>
    <t>Supplementary Table 5.6</t>
  </si>
  <si>
    <t>Supplementary Table 6.1</t>
  </si>
  <si>
    <t>Supplementary Table 6.2</t>
  </si>
  <si>
    <t>Supplementary Table 6.3</t>
  </si>
  <si>
    <t>Supplementary Table 6.4</t>
  </si>
  <si>
    <t>Supplementary Table 6.5</t>
  </si>
  <si>
    <t>Figure 2.1: Effective prices paid by residential customers, excluding GST</t>
  </si>
  <si>
    <t>Figure 2.2: Effective prices paid by small business customers, excluding GST</t>
  </si>
  <si>
    <t>Figure 3.3: Effective prices paid by residential market and standing offer customers, all regions combined, excluding GST</t>
  </si>
  <si>
    <t>Figure 3.4: Effective prices paid by small business market and standing offer customers, all regions combined, excluding GST</t>
  </si>
  <si>
    <t>Figure 4.2: Quarterly bills for residential customer groups, all regions combined, excluding GST</t>
  </si>
  <si>
    <t>Figure 4.3: Effective prices paid by residential customer groups, all regions combined, excluding GST</t>
  </si>
  <si>
    <t>Figure 5.5: Effective prices paid by residential non-solar and solar customers, all regions combined, excluding GST</t>
  </si>
  <si>
    <t>Figure 5.6: Effective prices paid by small business non-solar and solar customers, all regions combined, excluding GST</t>
  </si>
  <si>
    <t>Figure A1.1: Effective prices paid by residential customers, excluding GST</t>
  </si>
  <si>
    <t>Figure A1.2: Effective prices paid by residential market and standing offer customers, all regions combined, excluding GST</t>
  </si>
  <si>
    <t>Figure A1.3: Effective prices paid by residential market and standing offer customers in Victoria, excluding GST</t>
  </si>
  <si>
    <t>Figure A1.4: Effective prices paid by residential market and standing offer customers in NSW, excluding GST</t>
  </si>
  <si>
    <t>Figure A1.5: Effective prices paid by residential market and standing offer customers in SA, excluding GST</t>
  </si>
  <si>
    <t>Figure A1.6: Effective prices paid by residential market and standing offer customers in SEQ, excluding GST</t>
  </si>
  <si>
    <t>Figure A1.7: Effective prices paid by residential customer groups, all regions combined, excluding GST</t>
  </si>
  <si>
    <t>Figure A1.8: Effective prices paid by residential customer groups in Victoria, excluding GST</t>
  </si>
  <si>
    <t>Figure A1.9: Effective prices paid by residential customer groups in NSW, excluding GST</t>
  </si>
  <si>
    <t>Figure A1.10: Effective prices paid by residential customer groups in SA, excluding GST</t>
  </si>
  <si>
    <t>Figure A1.11: Effective prices paid by residential customer groups in SEQ, excluding GST</t>
  </si>
  <si>
    <t>Figure A1.12: Effective prices paid by residential market offer customers by retailer category in Victoria, excluding GST</t>
  </si>
  <si>
    <t>Figure A1.13: Effective prices paid by residential market offer customers by retailer category in NSW, excluding GST</t>
  </si>
  <si>
    <t>Figure A1.14: Effective prices paid by residential market offer customers by retailer category in SA, excluding GST</t>
  </si>
  <si>
    <t>Figure A1.15: Effective prices paid by residential market offer customers by retailer category in SEQ, excluding GST</t>
  </si>
  <si>
    <t>Figure A1.16: Effective prices paid by residential non-solar and solar customers, all regions combined, excluding GST</t>
  </si>
  <si>
    <t>Figure A1.17: Effective prices paid by residential non-solar and solar customers in Victoria, excluding GST</t>
  </si>
  <si>
    <t>Figure A1.18: Effective prices paid by residential non-solar and solar customers in NSW, excluding GST</t>
  </si>
  <si>
    <t>Figure A1.19: Effective prices paid by residential non-solar and solar customers in SA, excluding GST</t>
  </si>
  <si>
    <t>Figure A1.20: Effective prices paid by residential non-solar and solar customers in SEQ, excluding GST</t>
  </si>
  <si>
    <t>Figure A1.21: Effective prices paid by usage bands by residential non-solar market and standing offer customers, all regions combined, excluding GST</t>
  </si>
  <si>
    <t>Figure A1.22: Effective prices paid by usage bands by residential non-solar market and standing offer customers in Victoria, excluding GST</t>
  </si>
  <si>
    <t>Figure A1.23: Effective prices paid by usage bands by residential non-solar market and standing offer customers in NSW, excluding GST</t>
  </si>
  <si>
    <t>Figure A1.24: Effective prices paid by usage bands by residential non-solar market and standing offer customers in SA, excluding GST</t>
  </si>
  <si>
    <t>Figure A1.25: Effective prices paid by usage bands by residential non-solar market and standing offer customers in SEQ, excluding GST</t>
  </si>
  <si>
    <t>Figure A1.26: Effective prices paid by usage band by residential customer groups, all regions combined, excluding GST</t>
  </si>
  <si>
    <t>Figure A1.27: Effective prices paid by usage band by residential customer groups in Victoria, excluding GST</t>
  </si>
  <si>
    <t>Figure A1.28: Effective prices paid by usage band by residential customer groups in NSW, excluding GST</t>
  </si>
  <si>
    <t>Figure A1.29: Effective prices paid by usage band by residential customer groups in SA, excluding GST</t>
  </si>
  <si>
    <t>Figure A1.30: Effective prices paid by usage band by residential customer groups in SEQ, excluding GST</t>
  </si>
  <si>
    <t>Figure A2.1: Quarterly bills for residential customers, excluding GST</t>
  </si>
  <si>
    <t>Figure A2.2: Annual bills for residential customers, excluding GST</t>
  </si>
  <si>
    <t>Figure A2.3: Quarterly bills for residential market and standing offer customers, all regions combined, excluding GST</t>
  </si>
  <si>
    <t>Figure A2.4: Quarterly bills for residential market and standing offer customers in Victoria, excluding GST</t>
  </si>
  <si>
    <t>Figure A2.5: Quarterly bills for residential market and standing offer customers in NSW, excluding GST</t>
  </si>
  <si>
    <t>Figure A2.6: Quarterly bills for residential market and standing offer customers in SA, excluding GST</t>
  </si>
  <si>
    <t>Figure A2.7: Quarterly bills for residential market and standing offer customers in SEQ, excluding GST</t>
  </si>
  <si>
    <t>Figure A2.8: Annual bills for residential market and standing offer customers, all regions combined, excluding GST</t>
  </si>
  <si>
    <t>Figure A2.9: Annual bills for residential market and standing offer customers in Victoria, excluding GST</t>
  </si>
  <si>
    <t>Figure A2.10: Annual bills for residential market and standing offer customers in NSW, excluding GST</t>
  </si>
  <si>
    <t>Figure A2.11: Annual bills for residential market and standing offer customers in SA, excluding GST</t>
  </si>
  <si>
    <t>Figure A2.12: Annual bills for residential market and standing offer customers in SEQ, excluding GST</t>
  </si>
  <si>
    <t>Figure A2.13: Quarterly bills for residential customer groups, all regions combined, excluding GST</t>
  </si>
  <si>
    <t>Figure A2.14: Quarterly bills for residential customer groups in Victoria, excluding GST</t>
  </si>
  <si>
    <t>Figure A2.15: Quarterly bills for residential customer groups in NSW, excluding GST</t>
  </si>
  <si>
    <t>Figure A2.16: Quarterly bills for residential customer groups in SA, excluding GST</t>
  </si>
  <si>
    <t>Figure A2.17: Quarterly bills for residential customer groups in SEQ, excluding GST</t>
  </si>
  <si>
    <t>Figure A2.18: Annual bills for residential customer groups, all regions combined, excluding GST</t>
  </si>
  <si>
    <t>Figure A2.19: Annual bills for residential customer groups in Victoria, excluding GST</t>
  </si>
  <si>
    <t>Figure A2.20: Annual bills for residential customer groups in NSW, excluding GST</t>
  </si>
  <si>
    <t>Figure A2.21: Annual bills for residential customer groups in SA, excluding GST</t>
  </si>
  <si>
    <t>Figure A2.22: Annual bills for residential customer groups in SEQ, excluding GST</t>
  </si>
  <si>
    <t>Figure A2.23: Quarterly bills for residential non-solar and solar customers, all regions combined, excluding GST</t>
  </si>
  <si>
    <t>Figure A2.24: Quarterly bills for residential non-solar and solar customers in Victoria, excluding GST</t>
  </si>
  <si>
    <t>Figure A2.25: Quarterly bills for residential non-solar and solar customers in NSW, excluding GST</t>
  </si>
  <si>
    <t>Figure A2.26: Quarterly bills for residential non-solar and solar customers in SA, excluding GST</t>
  </si>
  <si>
    <t>Figure A2.27: Quarterly bills for residential non-solar and solar customers in SEQ, excluding GST</t>
  </si>
  <si>
    <t>Figure A2.28: Annual bills for residential non-solar and solar customers, all regions combined, excluding GST</t>
  </si>
  <si>
    <t>Figure A2.29: Annual bills for residential non-solar and solar customers in Victoria, excluding GST</t>
  </si>
  <si>
    <t>Figure A2.30: Annual bills for residential non-solar and solar customers in NSW, excluding GST</t>
  </si>
  <si>
    <t>Figure A2.31: Annual bills for residential non-solar and solar customers in SA, excluding GST</t>
  </si>
  <si>
    <t>Figure A2.32: Annual bills for residential non-solar and solar customers in SEQ, excluding GST</t>
  </si>
  <si>
    <t>Figure A7.1: Effective prices paid by small business customers, excluding GST</t>
  </si>
  <si>
    <t>Figure A7.2: Effective prices paid by small business market and standing offer customers, all regions combined, excluding GST</t>
  </si>
  <si>
    <t>Figure A7.3: Effective prices paid by small business market and standing offer customers in Victoria, excluding GST</t>
  </si>
  <si>
    <t>Figure A7.4: Effective prices paid by small business market and standing offer customers in NSW, excluding GST</t>
  </si>
  <si>
    <t>Figure A7.5: Effective prices paid by small business market and standing offer customers in SA, excluding GST</t>
  </si>
  <si>
    <t>Figure A7.6: Effective prices paid by small business market and standing offer customers in SEQ, excluding GST</t>
  </si>
  <si>
    <t>Figure A7.7: Effective prices paid by small business customers by retailer category in Victoria, excluding GST</t>
  </si>
  <si>
    <t>Figure A7.8: Effective prices paid by small business customers by retailer category in NSW, excluding GST</t>
  </si>
  <si>
    <t>Figure A7.9: Effective prices paid by small business customers by retailer category in SA, excluding GST</t>
  </si>
  <si>
    <t>Figure A7.10: Effective prices paid by small business customers by retailer category in SEQ, excluding GST</t>
  </si>
  <si>
    <t>Figure A7.11: Effective prices paid by small business non-solar and solar customers, all regions combined, excluding GST</t>
  </si>
  <si>
    <t>Figure A7.12: Effective prices paid by small business non-solar and solar customers in Victoria, excluding GST</t>
  </si>
  <si>
    <t>Figure A7.13: Effective prices paid by small business non-solar and solar customers in NSW, excluding GST</t>
  </si>
  <si>
    <t>Figure A7.14: Effective prices paid by small business non-solar and solar customers in SA, excluding GST</t>
  </si>
  <si>
    <t>Figure A7.15: Effective prices paid by small business non-solar and solar customers in SEQ, excluding GST</t>
  </si>
  <si>
    <t>Figure A7.16: Effective prices paid by usage bands by small business non-solar market and standing offer customers, all regions combined, excluding GST</t>
  </si>
  <si>
    <t>Figure A7.17: Effective prices paid by usage bands by small business non-solar market and standing offer customers in Victoria, excluding GST</t>
  </si>
  <si>
    <t>Figure A7.18: Effective prices paid by usage bands by small business non-solar market and standing offer customers in NSW, excluding GST</t>
  </si>
  <si>
    <t>Figure A7.19: Effective prices paid by usage bands by small business non-solar market and standing offer customers in SA, excluding GST</t>
  </si>
  <si>
    <t>Figure A7.20: Effective prices paid by usage bands by small business non-solar market and standing offer customers in SEQ, excluding GST</t>
  </si>
  <si>
    <t>Figure A8.1: Quarterly bills for small business customers, excluding GST</t>
  </si>
  <si>
    <t>Figure A8.2: Annual bills for small business customers, excluding GST</t>
  </si>
  <si>
    <t>Figure A8.3: Quarterly bills for small business market and standing offer customers, all regions combined, excluding GST</t>
  </si>
  <si>
    <t>Figure A8.4: Quarterly bills for small business market and standing offer customers in Victoria, excluding GST</t>
  </si>
  <si>
    <t>Figure A8.5: Quarterly bills for small business market and standing offer customers in NSW, excluding GST</t>
  </si>
  <si>
    <t>Figure A8.6: Quarterly bills for small business market and standing offer customers in SA, excluding GST</t>
  </si>
  <si>
    <t>Figure A8.7: Quarterly bills for small business market and standing offer customers in SEQ, excluding GST</t>
  </si>
  <si>
    <t>Figure A8.8: Annual bills for small business market and standing offer customers, all regions combined, excluding GST</t>
  </si>
  <si>
    <t>Figure A8.9: Annual bills for small business market and standing offer customers in Victoria, excluding GST</t>
  </si>
  <si>
    <t>Figure A8.10: Annual bills for small business market and standing offer customers in NSW, excluding GST</t>
  </si>
  <si>
    <t>Figure A8.11: Annual bills for small business market and standing offer customers in SA, excluding GST</t>
  </si>
  <si>
    <t>Figure A8.12: Annual bills for small business market and standing offer customers in SEQ, excluding GST</t>
  </si>
  <si>
    <t>Figure A8.13: Quarterly bills for small business non-solar and solar customers, all regions combined, excluding GST</t>
  </si>
  <si>
    <t>Figure A8.14: Quarterly bills for small business non-solar and solar customers in Victoria, excluding GST</t>
  </si>
  <si>
    <t>Figure A8.15: Quarterly bills for small business non-solar and solar customers in NSW, excluding GST</t>
  </si>
  <si>
    <t>Figure A8.16: Quarterly bills for small business non-solar and solar customers in SA, excluding GST</t>
  </si>
  <si>
    <t>Figure A8.17: Quarterly bills for small business non-solar and solar customers in SEQ, excluding GST</t>
  </si>
  <si>
    <t>Figure A8.18: Annual bills for small business non-solar and solar customers, all regions combined, excluding GST</t>
  </si>
  <si>
    <t>Figure A8.19: Annual bills for small business non-solar and solar customers in Victoria, excluding GST</t>
  </si>
  <si>
    <t>Figure A8.20: Annual bills for small business non-solar and solar customers in NSW, excluding GST</t>
  </si>
  <si>
    <t>Figure A8.21: Annual bills for small business non-solar and solar customers in SA, excluding GST</t>
  </si>
  <si>
    <t>Figure A8.22: Annual bills for small business non-solar and solar customers in SEQ, excluding GST</t>
  </si>
  <si>
    <t>Figure 4.4: Proportion of residential customers who had solar by customer group, all regions combined</t>
  </si>
  <si>
    <t>Figure A6.2: Proportion of residential customers who had solar by customer group, all regions combined</t>
  </si>
  <si>
    <t>Figure A6.3: Proportion of residential customers who had solar by customer group in Victoria</t>
  </si>
  <si>
    <t>Figure A6.4: Proportion of residential customers who had solar by customer group in NSW</t>
  </si>
  <si>
    <t>Figure A6.5: Proportion of residential customers who had solar by customer group in SA</t>
  </si>
  <si>
    <t>Figure A6.6: Proportion of residential customers who had solar by customer group in SEQ</t>
  </si>
  <si>
    <t>Figure 5.1: Proportion of residential customers who had solar</t>
  </si>
  <si>
    <t>Figure A6.1: Proportion of residential customers who had solar</t>
  </si>
  <si>
    <t>Figure 5.2: Proportion of small business customers who had solar</t>
  </si>
  <si>
    <t>Figure A12.1: Proportion of small business customers who had solar</t>
  </si>
  <si>
    <t>Figure 5.4: Annual median solar rebates and effective feed-in tariffs received by residential customers (FY 2020-21), excluding GST</t>
  </si>
  <si>
    <t>Figure A6.7: Annual median solar rebates and effective feed-in tariffs received by residential customers (FY 2020-21), excluding GST</t>
  </si>
  <si>
    <t>Figure A12.2: Annual median solar rebates and effective feed-in tariffs received by small business customers (FY 2020-21), excluding GST</t>
  </si>
  <si>
    <t>Figure 6.1: Proportion of residential customers who had a smart meter</t>
  </si>
  <si>
    <t>Figure 6.2: Proportion of residential customers with a smart meter who had solar</t>
  </si>
  <si>
    <t>Figure 6.3: Proportion of small business customers with a smart meter who had solar</t>
  </si>
  <si>
    <t>Figure 6.4: Proportion of residential customers with a smart meter who had a time-of-use tariff</t>
  </si>
  <si>
    <t>Figure A13.1: Proportion of residential customers who had a smart meter</t>
  </si>
  <si>
    <t>Figure A13.2: Proportion of residential customers with a smart meter who had a time-of-use tariff</t>
  </si>
  <si>
    <t>Figure A13.3: Proportion of residential customers with a smart meter who had solar</t>
  </si>
  <si>
    <t>Figure A14.1: Proportion of small business customers who had a smart meter</t>
  </si>
  <si>
    <t>Figure A14.2: Proportion of small business customers with a smart meter who had a time-of-use tariff</t>
  </si>
  <si>
    <t>Figure A14.3: Proportion of small business customers with a smart meter who had solar</t>
  </si>
  <si>
    <t>Proportion of customers who had a smart meter - Residential (%)</t>
  </si>
  <si>
    <t>Proportion of customers who had a smart meter - Small business (%)</t>
  </si>
  <si>
    <t>Figure A11.1: Proportion of small business market offer customers who have conditional discounts by region</t>
  </si>
  <si>
    <t>Figure A11.2: Proportion of small business market offer customers who achieved their discounts by region</t>
  </si>
  <si>
    <t>Figure 2.5: Annual wholesale electricity spot prices (volume weighted average by NEM regions, 1 May 2018 to 1 May 2022, real $)</t>
  </si>
  <si>
    <t>Figure 6.5: Proportion of small business customers with a smart meter who had a time-of-use tariff</t>
  </si>
  <si>
    <t>Proportion of customers with a smart meter who had a time-of-use tarrif - Residential (%)</t>
  </si>
  <si>
    <t>Proportion of customers with a smart meter who had solar - Residential (%)</t>
  </si>
  <si>
    <t>Proportion of customers with a smart meter who had a time-of-use tarrif - Small business (%)</t>
  </si>
  <si>
    <t>Proportion of customers with a smart meter who had solar - Small business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</si>
</sst>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 mmmm\ yyyy"/>
  </numFmts>
  <fonts count="13" x14ac:knownFonts="1">
    <font>
      <sz val="11"/>
      <color rgb="FF000000"/>
      <name val="Calibri"/>
      <family val="2"/>
      <scheme val="minor"/>
    </font>
    <font>
      <b/>
      <sz val="28"/>
      <color rgb="FF410099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2"/>
      <color rgb="FF410099"/>
      <name val="Arial"/>
      <family val="2"/>
    </font>
    <font>
      <sz val="11"/>
      <color rgb="FF000000"/>
      <name val="Calibri"/>
      <family val="2"/>
    </font>
    <font>
      <u/>
      <sz val="11"/>
      <color theme="10"/>
      <name val="Arial"/>
      <family val="2"/>
    </font>
    <font>
      <b/>
      <sz val="16"/>
      <color rgb="FF410099"/>
      <name val="Arial"/>
      <family val="2"/>
    </font>
    <font>
      <sz val="16"/>
      <color rgb="FF410099"/>
      <name val="Arial"/>
      <family val="2"/>
    </font>
    <font>
      <b/>
      <sz val="12"/>
      <color rgb="FF000000"/>
      <name val="Arial"/>
      <family val="2"/>
    </font>
    <font>
      <sz val="11"/>
      <color rgb="FF000000"/>
      <name val="Arial"/>
    </font>
    <font>
      <b/>
      <sz val="12"/>
      <color theme="1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9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0" fontId="6" fillId="0" borderId="0" xfId="0" applyFont="1"/>
    <xf numFmtId="0" fontId="6" fillId="0" borderId="1" xfId="0" applyFont="1" applyBorder="1"/>
    <xf numFmtId="0" fontId="7" fillId="0" borderId="0" xfId="0" applyFont="1"/>
    <xf numFmtId="0" fontId="8" fillId="0" borderId="0" xfId="0" applyFont="1"/>
    <xf numFmtId="0" fontId="9" fillId="0" borderId="0" xfId="0" applyFont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0" fontId="5" fillId="2" borderId="0" xfId="0" applyFont="1" applyFill="1"/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9" fontId="2" fillId="0" borderId="5" xfId="0" applyNumberFormat="1" applyFont="1" applyBorder="1" applyAlignment="1">
      <alignment horizontal="right"/>
    </xf>
    <xf numFmtId="9" fontId="2" fillId="0" borderId="1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left"/>
    </xf>
    <xf numFmtId="165" fontId="2" fillId="0" borderId="3" xfId="0" applyNumberFormat="1" applyFont="1" applyBorder="1" applyAlignment="1">
      <alignment horizontal="left"/>
    </xf>
    <xf numFmtId="165" fontId="2" fillId="0" borderId="4" xfId="0" applyNumberFormat="1" applyFont="1" applyBorder="1" applyAlignment="1">
      <alignment horizontal="lef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left"/>
    </xf>
    <xf numFmtId="165" fontId="2" fillId="0" borderId="3" xfId="0" applyNumberFormat="1" applyFont="1" applyBorder="1" applyAlignment="1">
      <alignment horizontal="left"/>
    </xf>
    <xf numFmtId="165" fontId="2" fillId="0" borderId="4" xfId="0" applyNumberFormat="1" applyFont="1" applyBorder="1" applyAlignment="1">
      <alignment horizontal="lef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left"/>
    </xf>
    <xf numFmtId="165" fontId="2" fillId="0" borderId="3" xfId="0" applyNumberFormat="1" applyFont="1" applyBorder="1" applyAlignment="1">
      <alignment horizontal="left"/>
    </xf>
    <xf numFmtId="165" fontId="2" fillId="0" borderId="4" xfId="0" applyNumberFormat="1" applyFont="1" applyBorder="1" applyAlignment="1">
      <alignment horizontal="lef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left"/>
    </xf>
    <xf numFmtId="165" fontId="2" fillId="0" borderId="3" xfId="0" applyNumberFormat="1" applyFont="1" applyBorder="1" applyAlignment="1">
      <alignment horizontal="left"/>
    </xf>
    <xf numFmtId="165" fontId="2" fillId="0" borderId="4" xfId="0" applyNumberFormat="1" applyFont="1" applyBorder="1" applyAlignment="1">
      <alignment horizontal="lef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left"/>
    </xf>
    <xf numFmtId="165" fontId="2" fillId="0" borderId="3" xfId="0" applyNumberFormat="1" applyFont="1" applyBorder="1" applyAlignment="1">
      <alignment horizontal="left"/>
    </xf>
    <xf numFmtId="165" fontId="2" fillId="0" borderId="4" xfId="0" applyNumberFormat="1" applyFont="1" applyBorder="1" applyAlignment="1">
      <alignment horizontal="lef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6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9" fontId="2" fillId="0" borderId="5" xfId="0" applyNumberFormat="1" applyFont="1" applyBorder="1" applyAlignment="1">
      <alignment horizontal="right"/>
    </xf>
    <xf numFmtId="9" fontId="2" fillId="0" borderId="1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left"/>
    </xf>
    <xf numFmtId="165" fontId="2" fillId="0" borderId="3" xfId="0" applyNumberFormat="1" applyFont="1" applyBorder="1" applyAlignment="1">
      <alignment horizontal="left"/>
    </xf>
    <xf numFmtId="165" fontId="2" fillId="0" borderId="4" xfId="0" applyNumberFormat="1" applyFont="1" applyBorder="1" applyAlignment="1">
      <alignment horizontal="lef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left"/>
    </xf>
    <xf numFmtId="165" fontId="2" fillId="0" borderId="3" xfId="0" applyNumberFormat="1" applyFont="1" applyBorder="1" applyAlignment="1">
      <alignment horizontal="left"/>
    </xf>
    <xf numFmtId="165" fontId="2" fillId="0" borderId="4" xfId="0" applyNumberFormat="1" applyFont="1" applyBorder="1" applyAlignment="1">
      <alignment horizontal="lef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9" fontId="2" fillId="0" borderId="6" xfId="0" applyNumberFormat="1" applyFont="1" applyBorder="1" applyAlignment="1">
      <alignment horizontal="right"/>
    </xf>
    <xf numFmtId="9" fontId="2" fillId="0" borderId="7" xfId="0" applyNumberFormat="1" applyFont="1" applyBorder="1" applyAlignment="1">
      <alignment horizontal="right"/>
    </xf>
    <xf numFmtId="9" fontId="2" fillId="0" borderId="8" xfId="0" applyNumberFormat="1" applyFont="1" applyBorder="1" applyAlignment="1">
      <alignment horizontal="right"/>
    </xf>
    <xf numFmtId="0" fontId="10" fillId="0" borderId="2" xfId="0" applyFont="1" applyBorder="1"/>
    <xf numFmtId="0" fontId="10" fillId="0" borderId="5" xfId="0" applyFont="1" applyBorder="1"/>
    <xf numFmtId="0" fontId="10" fillId="0" borderId="5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1" fontId="10" fillId="0" borderId="5" xfId="0" applyNumberFormat="1" applyFont="1" applyBorder="1"/>
    <xf numFmtId="1" fontId="10" fillId="0" borderId="6" xfId="0" applyNumberFormat="1" applyFont="1" applyBorder="1"/>
    <xf numFmtId="0" fontId="10" fillId="0" borderId="3" xfId="0" applyFont="1" applyBorder="1"/>
    <xf numFmtId="0" fontId="10" fillId="0" borderId="0" xfId="0" applyFont="1"/>
    <xf numFmtId="1" fontId="10" fillId="0" borderId="0" xfId="0" applyNumberFormat="1" applyFont="1"/>
    <xf numFmtId="1" fontId="10" fillId="0" borderId="7" xfId="0" applyNumberFormat="1" applyFont="1" applyBorder="1"/>
    <xf numFmtId="1" fontId="10" fillId="0" borderId="0" xfId="0" applyNumberFormat="1" applyFont="1" applyAlignment="1">
      <alignment horizontal="right"/>
    </xf>
    <xf numFmtId="1" fontId="10" fillId="0" borderId="7" xfId="0" applyNumberFormat="1" applyFont="1" applyBorder="1" applyAlignment="1">
      <alignment horizontal="right"/>
    </xf>
    <xf numFmtId="0" fontId="10" fillId="0" borderId="4" xfId="0" applyFont="1" applyBorder="1"/>
    <xf numFmtId="0" fontId="10" fillId="0" borderId="1" xfId="0" applyFont="1" applyBorder="1"/>
    <xf numFmtId="1" fontId="10" fillId="0" borderId="1" xfId="0" applyNumberFormat="1" applyFont="1" applyBorder="1"/>
    <xf numFmtId="1" fontId="10" fillId="0" borderId="8" xfId="0" applyNumberFormat="1" applyFont="1" applyBorder="1"/>
    <xf numFmtId="0" fontId="11" fillId="3" borderId="0" xfId="0" applyFont="1" applyFill="1"/>
    <xf numFmtId="0" fontId="12" fillId="3" borderId="0" xfId="0" applyFont="1" applyFill="1"/>
    <xf numFmtId="0" fontId="12" fillId="3" borderId="9" xfId="0" applyFont="1" applyFill="1" applyBorder="1"/>
    <xf numFmtId="0" fontId="12" fillId="3" borderId="10" xfId="0" applyFont="1" applyFill="1" applyBorder="1"/>
    <xf numFmtId="0" fontId="12" fillId="3" borderId="11" xfId="0" applyFont="1" applyFill="1" applyBorder="1" applyAlignment="1">
      <alignment horizontal="right"/>
    </xf>
    <xf numFmtId="0" fontId="12" fillId="3" borderId="0" xfId="0" applyFont="1" applyFill="1" applyBorder="1"/>
    <xf numFmtId="0" fontId="12" fillId="3" borderId="12" xfId="0" applyFont="1" applyFill="1" applyBorder="1"/>
    <xf numFmtId="0" fontId="12" fillId="3" borderId="13" xfId="0" applyFont="1" applyFill="1" applyBorder="1"/>
    <xf numFmtId="0" fontId="12" fillId="3" borderId="15" xfId="0" applyFont="1" applyFill="1" applyBorder="1"/>
    <xf numFmtId="0" fontId="12" fillId="3" borderId="17" xfId="0" applyFont="1" applyFill="1" applyBorder="1"/>
    <xf numFmtId="0" fontId="12" fillId="3" borderId="18" xfId="0" applyFont="1" applyFill="1" applyBorder="1"/>
    <xf numFmtId="0" fontId="2" fillId="0" borderId="16" xfId="0" applyFont="1" applyBorder="1"/>
    <xf numFmtId="0" fontId="2" fillId="0" borderId="16" xfId="0" applyFont="1" applyBorder="1" applyAlignment="1">
      <alignment horizontal="right"/>
    </xf>
    <xf numFmtId="1" fontId="2" fillId="0" borderId="16" xfId="0" applyNumberFormat="1" applyFont="1" applyBorder="1" applyAlignment="1">
      <alignment horizontal="right"/>
    </xf>
    <xf numFmtId="1" fontId="2" fillId="0" borderId="19" xfId="0" applyNumberFormat="1" applyFont="1" applyBorder="1" applyAlignment="1">
      <alignment horizontal="right"/>
    </xf>
    <xf numFmtId="1" fontId="2" fillId="0" borderId="14" xfId="0" applyNumberFormat="1" applyFont="1" applyBorder="1" applyAlignment="1">
      <alignment horizontal="right"/>
    </xf>
    <xf numFmtId="0" fontId="7" fillId="3" borderId="0" xfId="0" applyFont="1" applyFill="1" applyBorder="1"/>
    <xf numFmtId="49" fontId="12" fillId="3" borderId="11" xfId="0" applyNumberFormat="1" applyFont="1" applyFill="1" applyBorder="1"/>
    <xf numFmtId="49" fontId="12" fillId="3" borderId="12" xfId="0" applyNumberFormat="1" applyFont="1" applyFill="1" applyBorder="1"/>
    <xf numFmtId="1" fontId="12" fillId="3" borderId="14" xfId="0" applyNumberFormat="1" applyFont="1" applyFill="1" applyBorder="1"/>
    <xf numFmtId="49" fontId="12" fillId="3" borderId="15" xfId="0" applyNumberFormat="1" applyFont="1" applyFill="1" applyBorder="1"/>
    <xf numFmtId="1" fontId="12" fillId="3" borderId="16" xfId="0" applyNumberFormat="1" applyFont="1" applyFill="1" applyBorder="1"/>
    <xf numFmtId="49" fontId="12" fillId="3" borderId="17" xfId="0" applyNumberFormat="1" applyFont="1" applyFill="1" applyBorder="1"/>
    <xf numFmtId="1" fontId="12" fillId="3" borderId="19" xfId="0" applyNumberFormat="1" applyFont="1" applyFill="1" applyBorder="1"/>
    <xf numFmtId="49" fontId="12" fillId="3" borderId="0" xfId="0" applyNumberFormat="1" applyFont="1" applyFill="1" applyBorder="1"/>
    <xf numFmtId="1" fontId="12" fillId="3" borderId="0" xfId="0" applyNumberFormat="1" applyFont="1" applyFill="1" applyBorder="1"/>
    <xf numFmtId="0" fontId="12" fillId="3" borderId="10" xfId="0" applyFont="1" applyFill="1" applyBorder="1" applyAlignment="1">
      <alignment horizontal="right"/>
    </xf>
    <xf numFmtId="49" fontId="12" fillId="3" borderId="10" xfId="0" applyNumberFormat="1" applyFont="1" applyFill="1" applyBorder="1" applyAlignment="1">
      <alignment horizontal="right"/>
    </xf>
    <xf numFmtId="49" fontId="12" fillId="3" borderId="11" xfId="0" applyNumberFormat="1" applyFont="1" applyFill="1" applyBorder="1" applyAlignment="1">
      <alignment horizontal="right"/>
    </xf>
    <xf numFmtId="0" fontId="2" fillId="0" borderId="0" xfId="0" applyFont="1" applyBorder="1"/>
    <xf numFmtId="1" fontId="2" fillId="0" borderId="0" xfId="0" applyNumberFormat="1" applyFont="1" applyBorder="1"/>
    <xf numFmtId="0" fontId="2" fillId="0" borderId="18" xfId="0" applyFont="1" applyBorder="1"/>
    <xf numFmtId="1" fontId="2" fillId="0" borderId="18" xfId="0" applyNumberFormat="1" applyFont="1" applyBorder="1"/>
    <xf numFmtId="1" fontId="2" fillId="0" borderId="16" xfId="0" applyNumberFormat="1" applyFont="1" applyBorder="1"/>
    <xf numFmtId="1" fontId="2" fillId="0" borderId="19" xfId="0" applyNumberFormat="1" applyFont="1" applyBorder="1"/>
    <xf numFmtId="165" fontId="2" fillId="0" borderId="15" xfId="0" applyNumberFormat="1" applyFont="1" applyBorder="1" applyAlignment="1">
      <alignment horizontal="left"/>
    </xf>
    <xf numFmtId="9" fontId="2" fillId="0" borderId="16" xfId="0" applyNumberFormat="1" applyFont="1" applyBorder="1" applyAlignment="1">
      <alignment horizontal="right"/>
    </xf>
    <xf numFmtId="165" fontId="2" fillId="0" borderId="17" xfId="0" applyNumberFormat="1" applyFont="1" applyBorder="1" applyAlignment="1">
      <alignment horizontal="left"/>
    </xf>
    <xf numFmtId="9" fontId="2" fillId="0" borderId="19" xfId="0" applyNumberFormat="1" applyFont="1" applyBorder="1" applyAlignment="1">
      <alignment horizontal="right"/>
    </xf>
    <xf numFmtId="165" fontId="2" fillId="0" borderId="9" xfId="0" applyNumberFormat="1" applyFont="1" applyBorder="1" applyAlignment="1">
      <alignment horizontal="left"/>
    </xf>
    <xf numFmtId="0" fontId="2" fillId="0" borderId="10" xfId="0" applyFont="1" applyBorder="1"/>
    <xf numFmtId="9" fontId="2" fillId="0" borderId="11" xfId="0" applyNumberFormat="1" applyFont="1" applyBorder="1" applyAlignment="1">
      <alignment horizontal="right"/>
    </xf>
    <xf numFmtId="9" fontId="10" fillId="0" borderId="6" xfId="0" applyNumberFormat="1" applyFont="1" applyBorder="1" applyAlignment="1">
      <alignment horizontal="right"/>
    </xf>
    <xf numFmtId="9" fontId="10" fillId="0" borderId="7" xfId="0" applyNumberFormat="1" applyFont="1" applyBorder="1" applyAlignment="1">
      <alignment horizontal="right"/>
    </xf>
    <xf numFmtId="9" fontId="10" fillId="0" borderId="8" xfId="0" applyNumberFormat="1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styles" Target="styles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theme" Target="theme/theme1.xml" Id="rId17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calcChain" Target="calcChain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worksheet" Target="worksheets/sheet10.xml" Id="rId10" /><Relationship Type="http://schemas.openxmlformats.org/officeDocument/2006/relationships/sharedStrings" Target="sharedStrings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customXml" Target="/customXML/item.xml" Id="imanage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9.png"/><Relationship Id="rId13" Type="http://schemas.openxmlformats.org/officeDocument/2006/relationships/image" Target="../media/image214.png"/><Relationship Id="rId18" Type="http://schemas.openxmlformats.org/officeDocument/2006/relationships/image" Target="../media/image219.png"/><Relationship Id="rId3" Type="http://schemas.openxmlformats.org/officeDocument/2006/relationships/image" Target="../media/image204.png"/><Relationship Id="rId21" Type="http://schemas.openxmlformats.org/officeDocument/2006/relationships/image" Target="../media/image222.png"/><Relationship Id="rId7" Type="http://schemas.openxmlformats.org/officeDocument/2006/relationships/image" Target="../media/image208.png"/><Relationship Id="rId12" Type="http://schemas.openxmlformats.org/officeDocument/2006/relationships/image" Target="../media/image213.png"/><Relationship Id="rId17" Type="http://schemas.openxmlformats.org/officeDocument/2006/relationships/image" Target="../media/image218.png"/><Relationship Id="rId2" Type="http://schemas.openxmlformats.org/officeDocument/2006/relationships/image" Target="../media/image203.png"/><Relationship Id="rId16" Type="http://schemas.openxmlformats.org/officeDocument/2006/relationships/image" Target="../media/image217.png"/><Relationship Id="rId20" Type="http://schemas.openxmlformats.org/officeDocument/2006/relationships/image" Target="../media/image221.png"/><Relationship Id="rId1" Type="http://schemas.openxmlformats.org/officeDocument/2006/relationships/image" Target="../media/image202.png"/><Relationship Id="rId6" Type="http://schemas.openxmlformats.org/officeDocument/2006/relationships/image" Target="../media/image207.png"/><Relationship Id="rId11" Type="http://schemas.openxmlformats.org/officeDocument/2006/relationships/image" Target="../media/image212.png"/><Relationship Id="rId5" Type="http://schemas.openxmlformats.org/officeDocument/2006/relationships/image" Target="../media/image206.png"/><Relationship Id="rId15" Type="http://schemas.openxmlformats.org/officeDocument/2006/relationships/image" Target="../media/image216.png"/><Relationship Id="rId10" Type="http://schemas.openxmlformats.org/officeDocument/2006/relationships/image" Target="../media/image211.png"/><Relationship Id="rId19" Type="http://schemas.openxmlformats.org/officeDocument/2006/relationships/image" Target="../media/image220.png"/><Relationship Id="rId4" Type="http://schemas.openxmlformats.org/officeDocument/2006/relationships/image" Target="../media/image205.png"/><Relationship Id="rId9" Type="http://schemas.openxmlformats.org/officeDocument/2006/relationships/image" Target="../media/image210.png"/><Relationship Id="rId14" Type="http://schemas.openxmlformats.org/officeDocument/2006/relationships/image" Target="../media/image215.png"/><Relationship Id="rId22" Type="http://schemas.openxmlformats.org/officeDocument/2006/relationships/image" Target="../media/image22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1.png"/><Relationship Id="rId13" Type="http://schemas.openxmlformats.org/officeDocument/2006/relationships/image" Target="../media/image236.png"/><Relationship Id="rId18" Type="http://schemas.openxmlformats.org/officeDocument/2006/relationships/image" Target="../media/image241.png"/><Relationship Id="rId3" Type="http://schemas.openxmlformats.org/officeDocument/2006/relationships/image" Target="../media/image226.png"/><Relationship Id="rId21" Type="http://schemas.openxmlformats.org/officeDocument/2006/relationships/image" Target="../media/image244.png"/><Relationship Id="rId7" Type="http://schemas.openxmlformats.org/officeDocument/2006/relationships/image" Target="../media/image230.png"/><Relationship Id="rId12" Type="http://schemas.openxmlformats.org/officeDocument/2006/relationships/image" Target="../media/image235.png"/><Relationship Id="rId17" Type="http://schemas.openxmlformats.org/officeDocument/2006/relationships/image" Target="../media/image240.png"/><Relationship Id="rId2" Type="http://schemas.openxmlformats.org/officeDocument/2006/relationships/image" Target="../media/image225.png"/><Relationship Id="rId16" Type="http://schemas.openxmlformats.org/officeDocument/2006/relationships/image" Target="../media/image239.png"/><Relationship Id="rId20" Type="http://schemas.openxmlformats.org/officeDocument/2006/relationships/image" Target="../media/image243.png"/><Relationship Id="rId1" Type="http://schemas.openxmlformats.org/officeDocument/2006/relationships/image" Target="../media/image224.png"/><Relationship Id="rId6" Type="http://schemas.openxmlformats.org/officeDocument/2006/relationships/image" Target="../media/image229.png"/><Relationship Id="rId11" Type="http://schemas.openxmlformats.org/officeDocument/2006/relationships/image" Target="../media/image234.png"/><Relationship Id="rId5" Type="http://schemas.openxmlformats.org/officeDocument/2006/relationships/image" Target="../media/image228.png"/><Relationship Id="rId15" Type="http://schemas.openxmlformats.org/officeDocument/2006/relationships/image" Target="../media/image238.png"/><Relationship Id="rId10" Type="http://schemas.openxmlformats.org/officeDocument/2006/relationships/image" Target="../media/image233.png"/><Relationship Id="rId19" Type="http://schemas.openxmlformats.org/officeDocument/2006/relationships/image" Target="../media/image242.png"/><Relationship Id="rId4" Type="http://schemas.openxmlformats.org/officeDocument/2006/relationships/image" Target="../media/image227.png"/><Relationship Id="rId9" Type="http://schemas.openxmlformats.org/officeDocument/2006/relationships/image" Target="../media/image232.png"/><Relationship Id="rId14" Type="http://schemas.openxmlformats.org/officeDocument/2006/relationships/image" Target="../media/image237.png"/><Relationship Id="rId22" Type="http://schemas.openxmlformats.org/officeDocument/2006/relationships/image" Target="../media/image24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3.png"/><Relationship Id="rId3" Type="http://schemas.openxmlformats.org/officeDocument/2006/relationships/image" Target="../media/image248.png"/><Relationship Id="rId7" Type="http://schemas.openxmlformats.org/officeDocument/2006/relationships/image" Target="../media/image252.png"/><Relationship Id="rId2" Type="http://schemas.openxmlformats.org/officeDocument/2006/relationships/image" Target="../media/image247.png"/><Relationship Id="rId1" Type="http://schemas.openxmlformats.org/officeDocument/2006/relationships/image" Target="../media/image246.png"/><Relationship Id="rId6" Type="http://schemas.openxmlformats.org/officeDocument/2006/relationships/image" Target="../media/image251.png"/><Relationship Id="rId11" Type="http://schemas.openxmlformats.org/officeDocument/2006/relationships/image" Target="../media/image256.png"/><Relationship Id="rId5" Type="http://schemas.openxmlformats.org/officeDocument/2006/relationships/image" Target="../media/image250.png"/><Relationship Id="rId10" Type="http://schemas.openxmlformats.org/officeDocument/2006/relationships/image" Target="../media/image255.png"/><Relationship Id="rId4" Type="http://schemas.openxmlformats.org/officeDocument/2006/relationships/image" Target="../media/image249.png"/><Relationship Id="rId9" Type="http://schemas.openxmlformats.org/officeDocument/2006/relationships/image" Target="../media/image25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8.png"/><Relationship Id="rId1" Type="http://schemas.openxmlformats.org/officeDocument/2006/relationships/image" Target="../media/image25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1.svg"/><Relationship Id="rId2" Type="http://schemas.openxmlformats.org/officeDocument/2006/relationships/image" Target="../media/image260.png"/><Relationship Id="rId1" Type="http://schemas.openxmlformats.org/officeDocument/2006/relationships/image" Target="../media/image259.png"/><Relationship Id="rId5" Type="http://schemas.openxmlformats.org/officeDocument/2006/relationships/image" Target="../media/image263.svg"/><Relationship Id="rId4" Type="http://schemas.openxmlformats.org/officeDocument/2006/relationships/image" Target="../media/image26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6.png"/><Relationship Id="rId2" Type="http://schemas.openxmlformats.org/officeDocument/2006/relationships/image" Target="../media/image265.png"/><Relationship Id="rId1" Type="http://schemas.openxmlformats.org/officeDocument/2006/relationships/image" Target="../media/image26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9.png"/><Relationship Id="rId2" Type="http://schemas.openxmlformats.org/officeDocument/2006/relationships/image" Target="../media/image268.png"/><Relationship Id="rId1" Type="http://schemas.openxmlformats.org/officeDocument/2006/relationships/image" Target="../media/image267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svg"/><Relationship Id="rId26" Type="http://schemas.openxmlformats.org/officeDocument/2006/relationships/image" Target="../media/image27.sv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svg"/><Relationship Id="rId42" Type="http://schemas.openxmlformats.org/officeDocument/2006/relationships/image" Target="../media/image43.svg"/><Relationship Id="rId47" Type="http://schemas.openxmlformats.org/officeDocument/2006/relationships/image" Target="../media/image48.png"/><Relationship Id="rId50" Type="http://schemas.openxmlformats.org/officeDocument/2006/relationships/image" Target="../media/image51.svg"/><Relationship Id="rId7" Type="http://schemas.openxmlformats.org/officeDocument/2006/relationships/image" Target="../media/image8.png"/><Relationship Id="rId12" Type="http://schemas.openxmlformats.org/officeDocument/2006/relationships/image" Target="../media/image13.sv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svg"/><Relationship Id="rId46" Type="http://schemas.openxmlformats.org/officeDocument/2006/relationships/image" Target="../media/image47.svg"/><Relationship Id="rId2" Type="http://schemas.openxmlformats.org/officeDocument/2006/relationships/image" Target="../media/image3.svg"/><Relationship Id="rId16" Type="http://schemas.openxmlformats.org/officeDocument/2006/relationships/image" Target="../media/image17.svg"/><Relationship Id="rId20" Type="http://schemas.openxmlformats.org/officeDocument/2006/relationships/image" Target="../media/image21.sv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11" Type="http://schemas.openxmlformats.org/officeDocument/2006/relationships/image" Target="../media/image12.png"/><Relationship Id="rId24" Type="http://schemas.openxmlformats.org/officeDocument/2006/relationships/image" Target="../media/image25.svg"/><Relationship Id="rId32" Type="http://schemas.openxmlformats.org/officeDocument/2006/relationships/image" Target="../media/image33.svg"/><Relationship Id="rId37" Type="http://schemas.openxmlformats.org/officeDocument/2006/relationships/image" Target="../media/image38.png"/><Relationship Id="rId40" Type="http://schemas.openxmlformats.org/officeDocument/2006/relationships/image" Target="../media/image41.sv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svg"/><Relationship Id="rId36" Type="http://schemas.openxmlformats.org/officeDocument/2006/relationships/image" Target="../media/image37.svg"/><Relationship Id="rId49" Type="http://schemas.openxmlformats.org/officeDocument/2006/relationships/image" Target="../media/image50.png"/><Relationship Id="rId10" Type="http://schemas.openxmlformats.org/officeDocument/2006/relationships/image" Target="../media/image11.sv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svg"/><Relationship Id="rId4" Type="http://schemas.openxmlformats.org/officeDocument/2006/relationships/image" Target="../media/image5.svg"/><Relationship Id="rId9" Type="http://schemas.openxmlformats.org/officeDocument/2006/relationships/image" Target="../media/image10.png"/><Relationship Id="rId14" Type="http://schemas.openxmlformats.org/officeDocument/2006/relationships/image" Target="../media/image15.svg"/><Relationship Id="rId22" Type="http://schemas.openxmlformats.org/officeDocument/2006/relationships/image" Target="../media/image23.svg"/><Relationship Id="rId27" Type="http://schemas.openxmlformats.org/officeDocument/2006/relationships/image" Target="../media/image28.png"/><Relationship Id="rId30" Type="http://schemas.openxmlformats.org/officeDocument/2006/relationships/image" Target="../media/image31.sv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svg"/><Relationship Id="rId8" Type="http://schemas.openxmlformats.org/officeDocument/2006/relationships/image" Target="../media/image9.sv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26" Type="http://schemas.openxmlformats.org/officeDocument/2006/relationships/image" Target="../media/image77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5" Type="http://schemas.openxmlformats.org/officeDocument/2006/relationships/image" Target="../media/image76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29" Type="http://schemas.openxmlformats.org/officeDocument/2006/relationships/image" Target="../media/image80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28" Type="http://schemas.openxmlformats.org/officeDocument/2006/relationships/image" Target="../media/image79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Relationship Id="rId27" Type="http://schemas.openxmlformats.org/officeDocument/2006/relationships/image" Target="../media/image78.png"/><Relationship Id="rId30" Type="http://schemas.openxmlformats.org/officeDocument/2006/relationships/image" Target="../media/image8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png"/><Relationship Id="rId13" Type="http://schemas.openxmlformats.org/officeDocument/2006/relationships/image" Target="../media/image94.png"/><Relationship Id="rId18" Type="http://schemas.openxmlformats.org/officeDocument/2006/relationships/image" Target="../media/image99.png"/><Relationship Id="rId26" Type="http://schemas.openxmlformats.org/officeDocument/2006/relationships/image" Target="../media/image107.png"/><Relationship Id="rId3" Type="http://schemas.openxmlformats.org/officeDocument/2006/relationships/image" Target="../media/image84.png"/><Relationship Id="rId21" Type="http://schemas.openxmlformats.org/officeDocument/2006/relationships/image" Target="../media/image102.png"/><Relationship Id="rId7" Type="http://schemas.openxmlformats.org/officeDocument/2006/relationships/image" Target="../media/image88.png"/><Relationship Id="rId12" Type="http://schemas.openxmlformats.org/officeDocument/2006/relationships/image" Target="../media/image93.png"/><Relationship Id="rId17" Type="http://schemas.openxmlformats.org/officeDocument/2006/relationships/image" Target="../media/image98.png"/><Relationship Id="rId25" Type="http://schemas.openxmlformats.org/officeDocument/2006/relationships/image" Target="../media/image106.png"/><Relationship Id="rId2" Type="http://schemas.openxmlformats.org/officeDocument/2006/relationships/image" Target="../media/image83.png"/><Relationship Id="rId16" Type="http://schemas.openxmlformats.org/officeDocument/2006/relationships/image" Target="../media/image97.png"/><Relationship Id="rId20" Type="http://schemas.openxmlformats.org/officeDocument/2006/relationships/image" Target="../media/image101.png"/><Relationship Id="rId29" Type="http://schemas.openxmlformats.org/officeDocument/2006/relationships/image" Target="../media/image110.png"/><Relationship Id="rId1" Type="http://schemas.openxmlformats.org/officeDocument/2006/relationships/image" Target="../media/image82.png"/><Relationship Id="rId6" Type="http://schemas.openxmlformats.org/officeDocument/2006/relationships/image" Target="../media/image87.png"/><Relationship Id="rId11" Type="http://schemas.openxmlformats.org/officeDocument/2006/relationships/image" Target="../media/image92.png"/><Relationship Id="rId24" Type="http://schemas.openxmlformats.org/officeDocument/2006/relationships/image" Target="../media/image105.png"/><Relationship Id="rId32" Type="http://schemas.openxmlformats.org/officeDocument/2006/relationships/image" Target="../media/image113.png"/><Relationship Id="rId5" Type="http://schemas.openxmlformats.org/officeDocument/2006/relationships/image" Target="../media/image86.png"/><Relationship Id="rId15" Type="http://schemas.openxmlformats.org/officeDocument/2006/relationships/image" Target="../media/image96.png"/><Relationship Id="rId23" Type="http://schemas.openxmlformats.org/officeDocument/2006/relationships/image" Target="../media/image104.png"/><Relationship Id="rId28" Type="http://schemas.openxmlformats.org/officeDocument/2006/relationships/image" Target="../media/image109.png"/><Relationship Id="rId10" Type="http://schemas.openxmlformats.org/officeDocument/2006/relationships/image" Target="../media/image91.png"/><Relationship Id="rId19" Type="http://schemas.openxmlformats.org/officeDocument/2006/relationships/image" Target="../media/image100.png"/><Relationship Id="rId31" Type="http://schemas.openxmlformats.org/officeDocument/2006/relationships/image" Target="../media/image112.png"/><Relationship Id="rId4" Type="http://schemas.openxmlformats.org/officeDocument/2006/relationships/image" Target="../media/image85.png"/><Relationship Id="rId9" Type="http://schemas.openxmlformats.org/officeDocument/2006/relationships/image" Target="../media/image90.png"/><Relationship Id="rId14" Type="http://schemas.openxmlformats.org/officeDocument/2006/relationships/image" Target="../media/image95.png"/><Relationship Id="rId22" Type="http://schemas.openxmlformats.org/officeDocument/2006/relationships/image" Target="../media/image103.png"/><Relationship Id="rId27" Type="http://schemas.openxmlformats.org/officeDocument/2006/relationships/image" Target="../media/image108.png"/><Relationship Id="rId30" Type="http://schemas.openxmlformats.org/officeDocument/2006/relationships/image" Target="../media/image1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13" Type="http://schemas.openxmlformats.org/officeDocument/2006/relationships/image" Target="../media/image126.png"/><Relationship Id="rId18" Type="http://schemas.openxmlformats.org/officeDocument/2006/relationships/image" Target="../media/image131.png"/><Relationship Id="rId26" Type="http://schemas.openxmlformats.org/officeDocument/2006/relationships/image" Target="../media/image139.png"/><Relationship Id="rId3" Type="http://schemas.openxmlformats.org/officeDocument/2006/relationships/image" Target="../media/image116.png"/><Relationship Id="rId21" Type="http://schemas.openxmlformats.org/officeDocument/2006/relationships/image" Target="../media/image134.png"/><Relationship Id="rId7" Type="http://schemas.openxmlformats.org/officeDocument/2006/relationships/image" Target="../media/image120.png"/><Relationship Id="rId12" Type="http://schemas.openxmlformats.org/officeDocument/2006/relationships/image" Target="../media/image125.png"/><Relationship Id="rId17" Type="http://schemas.openxmlformats.org/officeDocument/2006/relationships/image" Target="../media/image130.png"/><Relationship Id="rId25" Type="http://schemas.openxmlformats.org/officeDocument/2006/relationships/image" Target="../media/image138.png"/><Relationship Id="rId2" Type="http://schemas.openxmlformats.org/officeDocument/2006/relationships/image" Target="../media/image115.png"/><Relationship Id="rId16" Type="http://schemas.openxmlformats.org/officeDocument/2006/relationships/image" Target="../media/image129.png"/><Relationship Id="rId20" Type="http://schemas.openxmlformats.org/officeDocument/2006/relationships/image" Target="../media/image133.png"/><Relationship Id="rId29" Type="http://schemas.openxmlformats.org/officeDocument/2006/relationships/image" Target="../media/image142.png"/><Relationship Id="rId1" Type="http://schemas.openxmlformats.org/officeDocument/2006/relationships/image" Target="../media/image114.png"/><Relationship Id="rId6" Type="http://schemas.openxmlformats.org/officeDocument/2006/relationships/image" Target="../media/image119.png"/><Relationship Id="rId11" Type="http://schemas.openxmlformats.org/officeDocument/2006/relationships/image" Target="../media/image124.png"/><Relationship Id="rId24" Type="http://schemas.openxmlformats.org/officeDocument/2006/relationships/image" Target="../media/image137.png"/><Relationship Id="rId32" Type="http://schemas.openxmlformats.org/officeDocument/2006/relationships/image" Target="../media/image145.png"/><Relationship Id="rId5" Type="http://schemas.openxmlformats.org/officeDocument/2006/relationships/image" Target="../media/image118.png"/><Relationship Id="rId15" Type="http://schemas.openxmlformats.org/officeDocument/2006/relationships/image" Target="../media/image128.png"/><Relationship Id="rId23" Type="http://schemas.openxmlformats.org/officeDocument/2006/relationships/image" Target="../media/image136.png"/><Relationship Id="rId28" Type="http://schemas.openxmlformats.org/officeDocument/2006/relationships/image" Target="../media/image141.png"/><Relationship Id="rId10" Type="http://schemas.openxmlformats.org/officeDocument/2006/relationships/image" Target="../media/image123.png"/><Relationship Id="rId19" Type="http://schemas.openxmlformats.org/officeDocument/2006/relationships/image" Target="../media/image132.png"/><Relationship Id="rId31" Type="http://schemas.openxmlformats.org/officeDocument/2006/relationships/image" Target="../media/image144.png"/><Relationship Id="rId4" Type="http://schemas.openxmlformats.org/officeDocument/2006/relationships/image" Target="../media/image117.png"/><Relationship Id="rId9" Type="http://schemas.openxmlformats.org/officeDocument/2006/relationships/image" Target="../media/image122.png"/><Relationship Id="rId14" Type="http://schemas.openxmlformats.org/officeDocument/2006/relationships/image" Target="../media/image127.png"/><Relationship Id="rId22" Type="http://schemas.openxmlformats.org/officeDocument/2006/relationships/image" Target="../media/image135.png"/><Relationship Id="rId27" Type="http://schemas.openxmlformats.org/officeDocument/2006/relationships/image" Target="../media/image140.png"/><Relationship Id="rId30" Type="http://schemas.openxmlformats.org/officeDocument/2006/relationships/image" Target="../media/image14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13" Type="http://schemas.openxmlformats.org/officeDocument/2006/relationships/image" Target="../media/image158.png"/><Relationship Id="rId3" Type="http://schemas.openxmlformats.org/officeDocument/2006/relationships/image" Target="../media/image148.png"/><Relationship Id="rId7" Type="http://schemas.openxmlformats.org/officeDocument/2006/relationships/image" Target="../media/image152.png"/><Relationship Id="rId12" Type="http://schemas.openxmlformats.org/officeDocument/2006/relationships/image" Target="../media/image157.png"/><Relationship Id="rId2" Type="http://schemas.openxmlformats.org/officeDocument/2006/relationships/image" Target="../media/image147.png"/><Relationship Id="rId16" Type="http://schemas.openxmlformats.org/officeDocument/2006/relationships/image" Target="../media/image161.png"/><Relationship Id="rId1" Type="http://schemas.openxmlformats.org/officeDocument/2006/relationships/image" Target="../media/image146.png"/><Relationship Id="rId6" Type="http://schemas.openxmlformats.org/officeDocument/2006/relationships/image" Target="../media/image151.png"/><Relationship Id="rId11" Type="http://schemas.openxmlformats.org/officeDocument/2006/relationships/image" Target="../media/image156.png"/><Relationship Id="rId5" Type="http://schemas.openxmlformats.org/officeDocument/2006/relationships/image" Target="../media/image150.png"/><Relationship Id="rId15" Type="http://schemas.openxmlformats.org/officeDocument/2006/relationships/image" Target="../media/image160.png"/><Relationship Id="rId10" Type="http://schemas.openxmlformats.org/officeDocument/2006/relationships/image" Target="../media/image155.png"/><Relationship Id="rId4" Type="http://schemas.openxmlformats.org/officeDocument/2006/relationships/image" Target="../media/image149.png"/><Relationship Id="rId9" Type="http://schemas.openxmlformats.org/officeDocument/2006/relationships/image" Target="../media/image154.png"/><Relationship Id="rId14" Type="http://schemas.openxmlformats.org/officeDocument/2006/relationships/image" Target="../media/image15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9.png"/><Relationship Id="rId3" Type="http://schemas.openxmlformats.org/officeDocument/2006/relationships/image" Target="../media/image164.png"/><Relationship Id="rId7" Type="http://schemas.openxmlformats.org/officeDocument/2006/relationships/image" Target="../media/image168.png"/><Relationship Id="rId2" Type="http://schemas.openxmlformats.org/officeDocument/2006/relationships/image" Target="../media/image163.png"/><Relationship Id="rId1" Type="http://schemas.openxmlformats.org/officeDocument/2006/relationships/image" Target="../media/image162.png"/><Relationship Id="rId6" Type="http://schemas.openxmlformats.org/officeDocument/2006/relationships/image" Target="../media/image167.png"/><Relationship Id="rId11" Type="http://schemas.openxmlformats.org/officeDocument/2006/relationships/image" Target="../media/image172.png"/><Relationship Id="rId5" Type="http://schemas.openxmlformats.org/officeDocument/2006/relationships/image" Target="../media/image166.png"/><Relationship Id="rId10" Type="http://schemas.openxmlformats.org/officeDocument/2006/relationships/image" Target="../media/image171.png"/><Relationship Id="rId4" Type="http://schemas.openxmlformats.org/officeDocument/2006/relationships/image" Target="../media/image165.png"/><Relationship Id="rId9" Type="http://schemas.openxmlformats.org/officeDocument/2006/relationships/image" Target="../media/image17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svg"/><Relationship Id="rId3" Type="http://schemas.openxmlformats.org/officeDocument/2006/relationships/image" Target="../media/image175.png"/><Relationship Id="rId7" Type="http://schemas.openxmlformats.org/officeDocument/2006/relationships/image" Target="../media/image179.png"/><Relationship Id="rId2" Type="http://schemas.openxmlformats.org/officeDocument/2006/relationships/image" Target="../media/image174.png"/><Relationship Id="rId1" Type="http://schemas.openxmlformats.org/officeDocument/2006/relationships/image" Target="../media/image173.png"/><Relationship Id="rId6" Type="http://schemas.openxmlformats.org/officeDocument/2006/relationships/image" Target="../media/image178.png"/><Relationship Id="rId5" Type="http://schemas.openxmlformats.org/officeDocument/2006/relationships/image" Target="../media/image177.png"/><Relationship Id="rId10" Type="http://schemas.openxmlformats.org/officeDocument/2006/relationships/image" Target="../media/image181.svg"/><Relationship Id="rId4" Type="http://schemas.openxmlformats.org/officeDocument/2006/relationships/image" Target="../media/image176.png"/><Relationship Id="rId9" Type="http://schemas.openxmlformats.org/officeDocument/2006/relationships/image" Target="../media/image18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png"/><Relationship Id="rId13" Type="http://schemas.openxmlformats.org/officeDocument/2006/relationships/image" Target="../media/image194.png"/><Relationship Id="rId18" Type="http://schemas.openxmlformats.org/officeDocument/2006/relationships/image" Target="../media/image199.png"/><Relationship Id="rId3" Type="http://schemas.openxmlformats.org/officeDocument/2006/relationships/image" Target="../media/image184.png"/><Relationship Id="rId7" Type="http://schemas.openxmlformats.org/officeDocument/2006/relationships/image" Target="../media/image188.png"/><Relationship Id="rId12" Type="http://schemas.openxmlformats.org/officeDocument/2006/relationships/image" Target="../media/image193.png"/><Relationship Id="rId17" Type="http://schemas.openxmlformats.org/officeDocument/2006/relationships/image" Target="../media/image198.png"/><Relationship Id="rId2" Type="http://schemas.openxmlformats.org/officeDocument/2006/relationships/image" Target="../media/image183.png"/><Relationship Id="rId16" Type="http://schemas.openxmlformats.org/officeDocument/2006/relationships/image" Target="../media/image197.png"/><Relationship Id="rId20" Type="http://schemas.openxmlformats.org/officeDocument/2006/relationships/image" Target="../media/image201.png"/><Relationship Id="rId1" Type="http://schemas.openxmlformats.org/officeDocument/2006/relationships/image" Target="../media/image182.png"/><Relationship Id="rId6" Type="http://schemas.openxmlformats.org/officeDocument/2006/relationships/image" Target="../media/image187.png"/><Relationship Id="rId11" Type="http://schemas.openxmlformats.org/officeDocument/2006/relationships/image" Target="../media/image192.png"/><Relationship Id="rId5" Type="http://schemas.openxmlformats.org/officeDocument/2006/relationships/image" Target="../media/image186.png"/><Relationship Id="rId15" Type="http://schemas.openxmlformats.org/officeDocument/2006/relationships/image" Target="../media/image196.png"/><Relationship Id="rId10" Type="http://schemas.openxmlformats.org/officeDocument/2006/relationships/image" Target="../media/image191.png"/><Relationship Id="rId19" Type="http://schemas.openxmlformats.org/officeDocument/2006/relationships/image" Target="../media/image200.png"/><Relationship Id="rId4" Type="http://schemas.openxmlformats.org/officeDocument/2006/relationships/image" Target="../media/image185.png"/><Relationship Id="rId9" Type="http://schemas.openxmlformats.org/officeDocument/2006/relationships/image" Target="../media/image190.png"/><Relationship Id="rId14" Type="http://schemas.openxmlformats.org/officeDocument/2006/relationships/image" Target="../media/image19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3308400" cy="1141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4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26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48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70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92</xdr:row>
      <xdr:rowOff>0</xdr:rowOff>
    </xdr:from>
    <xdr:ext cx="5486400" cy="36576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60</xdr:col>
      <xdr:colOff>0</xdr:colOff>
      <xdr:row>4</xdr:row>
      <xdr:rowOff>0</xdr:rowOff>
    </xdr:from>
    <xdr:ext cx="5486400" cy="36576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60</xdr:col>
      <xdr:colOff>0</xdr:colOff>
      <xdr:row>26</xdr:row>
      <xdr:rowOff>0</xdr:rowOff>
    </xdr:from>
    <xdr:ext cx="5486400" cy="36576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60</xdr:col>
      <xdr:colOff>0</xdr:colOff>
      <xdr:row>48</xdr:row>
      <xdr:rowOff>0</xdr:rowOff>
    </xdr:from>
    <xdr:ext cx="5486400" cy="36576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60</xdr:col>
      <xdr:colOff>0</xdr:colOff>
      <xdr:row>70</xdr:row>
      <xdr:rowOff>0</xdr:rowOff>
    </xdr:from>
    <xdr:ext cx="5486400" cy="36576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60</xdr:col>
      <xdr:colOff>0</xdr:colOff>
      <xdr:row>92</xdr:row>
      <xdr:rowOff>0</xdr:rowOff>
    </xdr:from>
    <xdr:ext cx="5486400" cy="36576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4</xdr:row>
      <xdr:rowOff>0</xdr:rowOff>
    </xdr:from>
    <xdr:ext cx="5486400" cy="36576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26</xdr:row>
      <xdr:rowOff>0</xdr:rowOff>
    </xdr:from>
    <xdr:ext cx="5486400" cy="36576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48</xdr:row>
      <xdr:rowOff>0</xdr:rowOff>
    </xdr:from>
    <xdr:ext cx="5486400" cy="36576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70</xdr:row>
      <xdr:rowOff>0</xdr:rowOff>
    </xdr:from>
    <xdr:ext cx="5486400" cy="36576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92</xdr:row>
      <xdr:rowOff>0</xdr:rowOff>
    </xdr:from>
    <xdr:ext cx="5486400" cy="3657600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98</xdr:col>
      <xdr:colOff>0</xdr:colOff>
      <xdr:row>4</xdr:row>
      <xdr:rowOff>0</xdr:rowOff>
    </xdr:from>
    <xdr:ext cx="5486400" cy="36576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98</xdr:col>
      <xdr:colOff>0</xdr:colOff>
      <xdr:row>26</xdr:row>
      <xdr:rowOff>0</xdr:rowOff>
    </xdr:from>
    <xdr:ext cx="5486400" cy="365760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98</xdr:col>
      <xdr:colOff>0</xdr:colOff>
      <xdr:row>48</xdr:row>
      <xdr:rowOff>0</xdr:rowOff>
    </xdr:from>
    <xdr:ext cx="5486400" cy="3657600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98</xdr:col>
      <xdr:colOff>0</xdr:colOff>
      <xdr:row>70</xdr:row>
      <xdr:rowOff>0</xdr:rowOff>
    </xdr:from>
    <xdr:ext cx="5486400" cy="36576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98</xdr:col>
      <xdr:colOff>0</xdr:colOff>
      <xdr:row>92</xdr:row>
      <xdr:rowOff>0</xdr:rowOff>
    </xdr:from>
    <xdr:ext cx="5486400" cy="36576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23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4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26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48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70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92</xdr:row>
      <xdr:rowOff>0</xdr:rowOff>
    </xdr:from>
    <xdr:ext cx="5486400" cy="36576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57</xdr:col>
      <xdr:colOff>0</xdr:colOff>
      <xdr:row>4</xdr:row>
      <xdr:rowOff>0</xdr:rowOff>
    </xdr:from>
    <xdr:ext cx="5486400" cy="36576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57</xdr:col>
      <xdr:colOff>0</xdr:colOff>
      <xdr:row>26</xdr:row>
      <xdr:rowOff>0</xdr:rowOff>
    </xdr:from>
    <xdr:ext cx="5486400" cy="36576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57</xdr:col>
      <xdr:colOff>0</xdr:colOff>
      <xdr:row>48</xdr:row>
      <xdr:rowOff>0</xdr:rowOff>
    </xdr:from>
    <xdr:ext cx="5486400" cy="36576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57</xdr:col>
      <xdr:colOff>0</xdr:colOff>
      <xdr:row>70</xdr:row>
      <xdr:rowOff>0</xdr:rowOff>
    </xdr:from>
    <xdr:ext cx="5486400" cy="36576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57</xdr:col>
      <xdr:colOff>0</xdr:colOff>
      <xdr:row>92</xdr:row>
      <xdr:rowOff>0</xdr:rowOff>
    </xdr:from>
    <xdr:ext cx="5486400" cy="36576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74</xdr:col>
      <xdr:colOff>0</xdr:colOff>
      <xdr:row>4</xdr:row>
      <xdr:rowOff>0</xdr:rowOff>
    </xdr:from>
    <xdr:ext cx="5486400" cy="36576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74</xdr:col>
      <xdr:colOff>0</xdr:colOff>
      <xdr:row>26</xdr:row>
      <xdr:rowOff>0</xdr:rowOff>
    </xdr:from>
    <xdr:ext cx="5486400" cy="36576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74</xdr:col>
      <xdr:colOff>0</xdr:colOff>
      <xdr:row>48</xdr:row>
      <xdr:rowOff>0</xdr:rowOff>
    </xdr:from>
    <xdr:ext cx="5486400" cy="36576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74</xdr:col>
      <xdr:colOff>0</xdr:colOff>
      <xdr:row>70</xdr:row>
      <xdr:rowOff>0</xdr:rowOff>
    </xdr:from>
    <xdr:ext cx="5486400" cy="36576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74</xdr:col>
      <xdr:colOff>0</xdr:colOff>
      <xdr:row>92</xdr:row>
      <xdr:rowOff>0</xdr:rowOff>
    </xdr:from>
    <xdr:ext cx="5486400" cy="3657600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91</xdr:col>
      <xdr:colOff>0</xdr:colOff>
      <xdr:row>4</xdr:row>
      <xdr:rowOff>0</xdr:rowOff>
    </xdr:from>
    <xdr:ext cx="5486400" cy="36576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91</xdr:col>
      <xdr:colOff>0</xdr:colOff>
      <xdr:row>26</xdr:row>
      <xdr:rowOff>0</xdr:rowOff>
    </xdr:from>
    <xdr:ext cx="5486400" cy="365760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91</xdr:col>
      <xdr:colOff>0</xdr:colOff>
      <xdr:row>48</xdr:row>
      <xdr:rowOff>0</xdr:rowOff>
    </xdr:from>
    <xdr:ext cx="5486400" cy="3657600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91</xdr:col>
      <xdr:colOff>0</xdr:colOff>
      <xdr:row>70</xdr:row>
      <xdr:rowOff>0</xdr:rowOff>
    </xdr:from>
    <xdr:ext cx="5486400" cy="36576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91</xdr:col>
      <xdr:colOff>0</xdr:colOff>
      <xdr:row>92</xdr:row>
      <xdr:rowOff>0</xdr:rowOff>
    </xdr:from>
    <xdr:ext cx="5486400" cy="36576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26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48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70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92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4</xdr:row>
      <xdr:rowOff>0</xdr:rowOff>
    </xdr:from>
    <xdr:ext cx="5486400" cy="36576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26</xdr:row>
      <xdr:rowOff>0</xdr:rowOff>
    </xdr:from>
    <xdr:ext cx="5486400" cy="36576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48</xdr:row>
      <xdr:rowOff>0</xdr:rowOff>
    </xdr:from>
    <xdr:ext cx="5486400" cy="36576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70</xdr:row>
      <xdr:rowOff>0</xdr:rowOff>
    </xdr:from>
    <xdr:ext cx="5486400" cy="36576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92</xdr:row>
      <xdr:rowOff>0</xdr:rowOff>
    </xdr:from>
    <xdr:ext cx="5486400" cy="36576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0429" y="889000"/>
          <a:ext cx="5486400" cy="36576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4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81929" y="889000"/>
          <a:ext cx="5486400" cy="36576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twoCellAnchor editAs="oneCell">
    <xdr:from>
      <xdr:col>24</xdr:col>
      <xdr:colOff>0</xdr:colOff>
      <xdr:row>4</xdr:row>
      <xdr:rowOff>0</xdr:rowOff>
    </xdr:from>
    <xdr:to>
      <xdr:col>32</xdr:col>
      <xdr:colOff>559147</xdr:colOff>
      <xdr:row>18</xdr:row>
      <xdr:rowOff>17318</xdr:rowOff>
    </xdr:to>
    <xdr:pic>
      <xdr:nvPicPr>
        <xdr:cNvPr id="5" name="Graphic 3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292455" y="889000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4</xdr:row>
      <xdr:rowOff>0</xdr:rowOff>
    </xdr:from>
    <xdr:to>
      <xdr:col>49</xdr:col>
      <xdr:colOff>559146</xdr:colOff>
      <xdr:row>18</xdr:row>
      <xdr:rowOff>17318</xdr:rowOff>
    </xdr:to>
    <xdr:pic>
      <xdr:nvPicPr>
        <xdr:cNvPr id="6" name="Graphic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3227818" y="889000"/>
          <a:ext cx="5731510" cy="2603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0429" y="889000"/>
          <a:ext cx="5486400" cy="3657600"/>
        </a:xfrm>
        <a:prstGeom prst="rect">
          <a:avLst/>
        </a:prstGeom>
      </xdr:spPr>
    </xdr:pic>
    <xdr:clientData/>
  </xdr:oneCellAnchor>
  <xdr:oneCellAnchor>
    <xdr:from>
      <xdr:col>22</xdr:col>
      <xdr:colOff>0</xdr:colOff>
      <xdr:row>4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7857" y="889000"/>
          <a:ext cx="5486400" cy="3657600"/>
        </a:xfrm>
        <a:prstGeom prst="rect">
          <a:avLst/>
        </a:prstGeom>
      </xdr:spPr>
    </xdr:pic>
    <xdr:clientData/>
  </xdr:oneCellAnchor>
  <xdr:oneCellAnchor>
    <xdr:from>
      <xdr:col>40</xdr:col>
      <xdr:colOff>0</xdr:colOff>
      <xdr:row>4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298571" y="889000"/>
          <a:ext cx="5486400" cy="36576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0429" y="889000"/>
          <a:ext cx="5486400" cy="3657600"/>
        </a:xfrm>
        <a:prstGeom prst="rect">
          <a:avLst/>
        </a:prstGeom>
      </xdr:spPr>
    </xdr:pic>
    <xdr:clientData/>
  </xdr:oneCellAnchor>
  <xdr:oneCellAnchor>
    <xdr:from>
      <xdr:col>22</xdr:col>
      <xdr:colOff>0</xdr:colOff>
      <xdr:row>4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7857" y="889000"/>
          <a:ext cx="5486400" cy="3657600"/>
        </a:xfrm>
        <a:prstGeom prst="rect">
          <a:avLst/>
        </a:prstGeom>
      </xdr:spPr>
    </xdr:pic>
    <xdr:clientData/>
  </xdr:oneCellAnchor>
  <xdr:oneCellAnchor>
    <xdr:from>
      <xdr:col>40</xdr:col>
      <xdr:colOff>0</xdr:colOff>
      <xdr:row>4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298571" y="889000"/>
          <a:ext cx="5486400" cy="3657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14</xdr:col>
      <xdr:colOff>578938</xdr:colOff>
      <xdr:row>17</xdr:row>
      <xdr:rowOff>63500</xdr:rowOff>
    </xdr:to>
    <xdr:pic>
      <xdr:nvPicPr>
        <xdr:cNvPr id="2" name="Graphic 1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864429" y="635000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14</xdr:col>
      <xdr:colOff>578938</xdr:colOff>
      <xdr:row>41</xdr:row>
      <xdr:rowOff>63500</xdr:rowOff>
    </xdr:to>
    <xdr:pic>
      <xdr:nvPicPr>
        <xdr:cNvPr id="3" name="Graphic 2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864429" y="5007429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14</xdr:col>
      <xdr:colOff>578938</xdr:colOff>
      <xdr:row>65</xdr:row>
      <xdr:rowOff>59690</xdr:rowOff>
    </xdr:to>
    <xdr:pic>
      <xdr:nvPicPr>
        <xdr:cNvPr id="4" name="Graphic 1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327071" y="9379857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75</xdr:row>
      <xdr:rowOff>0</xdr:rowOff>
    </xdr:from>
    <xdr:to>
      <xdr:col>14</xdr:col>
      <xdr:colOff>578938</xdr:colOff>
      <xdr:row>89</xdr:row>
      <xdr:rowOff>59690</xdr:rowOff>
    </xdr:to>
    <xdr:pic>
      <xdr:nvPicPr>
        <xdr:cNvPr id="5" name="Graphic 1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327071" y="13752286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99</xdr:row>
      <xdr:rowOff>0</xdr:rowOff>
    </xdr:from>
    <xdr:to>
      <xdr:col>14</xdr:col>
      <xdr:colOff>578938</xdr:colOff>
      <xdr:row>113</xdr:row>
      <xdr:rowOff>59690</xdr:rowOff>
    </xdr:to>
    <xdr:pic>
      <xdr:nvPicPr>
        <xdr:cNvPr id="7" name="Graphic 1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327071" y="18124714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141</xdr:row>
      <xdr:rowOff>0</xdr:rowOff>
    </xdr:from>
    <xdr:to>
      <xdr:col>14</xdr:col>
      <xdr:colOff>578938</xdr:colOff>
      <xdr:row>155</xdr:row>
      <xdr:rowOff>59690</xdr:rowOff>
    </xdr:to>
    <xdr:pic>
      <xdr:nvPicPr>
        <xdr:cNvPr id="14" name="Graphic 48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375071" y="25781000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165</xdr:row>
      <xdr:rowOff>0</xdr:rowOff>
    </xdr:from>
    <xdr:to>
      <xdr:col>14</xdr:col>
      <xdr:colOff>578938</xdr:colOff>
      <xdr:row>179</xdr:row>
      <xdr:rowOff>59690</xdr:rowOff>
    </xdr:to>
    <xdr:pic>
      <xdr:nvPicPr>
        <xdr:cNvPr id="15" name="Graphic 4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7375071" y="30153429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189</xdr:row>
      <xdr:rowOff>0</xdr:rowOff>
    </xdr:from>
    <xdr:to>
      <xdr:col>14</xdr:col>
      <xdr:colOff>578938</xdr:colOff>
      <xdr:row>203</xdr:row>
      <xdr:rowOff>63500</xdr:rowOff>
    </xdr:to>
    <xdr:pic>
      <xdr:nvPicPr>
        <xdr:cNvPr id="16" name="Graphic 2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7375071" y="34525857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205</xdr:row>
      <xdr:rowOff>0</xdr:rowOff>
    </xdr:from>
    <xdr:to>
      <xdr:col>14</xdr:col>
      <xdr:colOff>578938</xdr:colOff>
      <xdr:row>219</xdr:row>
      <xdr:rowOff>63500</xdr:rowOff>
    </xdr:to>
    <xdr:pic>
      <xdr:nvPicPr>
        <xdr:cNvPr id="17" name="Graphic 28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7375071" y="37446857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221</xdr:row>
      <xdr:rowOff>0</xdr:rowOff>
    </xdr:from>
    <xdr:to>
      <xdr:col>14</xdr:col>
      <xdr:colOff>578938</xdr:colOff>
      <xdr:row>235</xdr:row>
      <xdr:rowOff>63500</xdr:rowOff>
    </xdr:to>
    <xdr:pic>
      <xdr:nvPicPr>
        <xdr:cNvPr id="18" name="Graphic 6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7375071" y="40367857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245</xdr:row>
      <xdr:rowOff>0</xdr:rowOff>
    </xdr:from>
    <xdr:to>
      <xdr:col>14</xdr:col>
      <xdr:colOff>578938</xdr:colOff>
      <xdr:row>259</xdr:row>
      <xdr:rowOff>63500</xdr:rowOff>
    </xdr:to>
    <xdr:pic>
      <xdr:nvPicPr>
        <xdr:cNvPr id="19" name="Graphic 105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7375071" y="44740286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269</xdr:row>
      <xdr:rowOff>0</xdr:rowOff>
    </xdr:from>
    <xdr:to>
      <xdr:col>14</xdr:col>
      <xdr:colOff>578938</xdr:colOff>
      <xdr:row>283</xdr:row>
      <xdr:rowOff>63500</xdr:rowOff>
    </xdr:to>
    <xdr:pic>
      <xdr:nvPicPr>
        <xdr:cNvPr id="20" name="Graphic 106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7375071" y="49112714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293</xdr:row>
      <xdr:rowOff>0</xdr:rowOff>
    </xdr:from>
    <xdr:to>
      <xdr:col>14</xdr:col>
      <xdr:colOff>578938</xdr:colOff>
      <xdr:row>307</xdr:row>
      <xdr:rowOff>63500</xdr:rowOff>
    </xdr:to>
    <xdr:pic>
      <xdr:nvPicPr>
        <xdr:cNvPr id="22" name="Graphic 108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7375071" y="53485143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312</xdr:row>
      <xdr:rowOff>0</xdr:rowOff>
    </xdr:from>
    <xdr:to>
      <xdr:col>14</xdr:col>
      <xdr:colOff>578938</xdr:colOff>
      <xdr:row>326</xdr:row>
      <xdr:rowOff>59690</xdr:rowOff>
    </xdr:to>
    <xdr:pic>
      <xdr:nvPicPr>
        <xdr:cNvPr id="23" name="Graphic 104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>
          <a:off x="7375071" y="56950429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331</xdr:row>
      <xdr:rowOff>0</xdr:rowOff>
    </xdr:from>
    <xdr:to>
      <xdr:col>14</xdr:col>
      <xdr:colOff>578938</xdr:colOff>
      <xdr:row>345</xdr:row>
      <xdr:rowOff>59690</xdr:rowOff>
    </xdr:to>
    <xdr:pic>
      <xdr:nvPicPr>
        <xdr:cNvPr id="24" name="Graphic 10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7375071" y="60415714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350</xdr:row>
      <xdr:rowOff>0</xdr:rowOff>
    </xdr:from>
    <xdr:to>
      <xdr:col>14</xdr:col>
      <xdr:colOff>578938</xdr:colOff>
      <xdr:row>364</xdr:row>
      <xdr:rowOff>59690</xdr:rowOff>
    </xdr:to>
    <xdr:pic>
      <xdr:nvPicPr>
        <xdr:cNvPr id="26" name="Graphic 6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7375071" y="63881000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400</xdr:row>
      <xdr:rowOff>0</xdr:rowOff>
    </xdr:from>
    <xdr:to>
      <xdr:col>14</xdr:col>
      <xdr:colOff>578938</xdr:colOff>
      <xdr:row>414</xdr:row>
      <xdr:rowOff>63500</xdr:rowOff>
    </xdr:to>
    <xdr:pic>
      <xdr:nvPicPr>
        <xdr:cNvPr id="28" name="Graphic 10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7375071" y="72988714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416</xdr:row>
      <xdr:rowOff>0</xdr:rowOff>
    </xdr:from>
    <xdr:to>
      <xdr:col>14</xdr:col>
      <xdr:colOff>578938</xdr:colOff>
      <xdr:row>430</xdr:row>
      <xdr:rowOff>63500</xdr:rowOff>
    </xdr:to>
    <xdr:pic>
      <xdr:nvPicPr>
        <xdr:cNvPr id="29" name="Graphic 1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7375071" y="75909714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432</xdr:row>
      <xdr:rowOff>0</xdr:rowOff>
    </xdr:from>
    <xdr:to>
      <xdr:col>14</xdr:col>
      <xdr:colOff>578938</xdr:colOff>
      <xdr:row>446</xdr:row>
      <xdr:rowOff>59690</xdr:rowOff>
    </xdr:to>
    <xdr:pic>
      <xdr:nvPicPr>
        <xdr:cNvPr id="31" name="Graphic 10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7375071" y="78830714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451</xdr:row>
      <xdr:rowOff>0</xdr:rowOff>
    </xdr:from>
    <xdr:to>
      <xdr:col>14</xdr:col>
      <xdr:colOff>578938</xdr:colOff>
      <xdr:row>465</xdr:row>
      <xdr:rowOff>59690</xdr:rowOff>
    </xdr:to>
    <xdr:pic>
      <xdr:nvPicPr>
        <xdr:cNvPr id="32" name="Graphic 10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7375071" y="82296000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470</xdr:row>
      <xdr:rowOff>0</xdr:rowOff>
    </xdr:from>
    <xdr:to>
      <xdr:col>14</xdr:col>
      <xdr:colOff>578938</xdr:colOff>
      <xdr:row>484</xdr:row>
      <xdr:rowOff>59690</xdr:rowOff>
    </xdr:to>
    <xdr:pic>
      <xdr:nvPicPr>
        <xdr:cNvPr id="34" name="Graphic 100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7375071" y="85761286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489</xdr:row>
      <xdr:rowOff>0</xdr:rowOff>
    </xdr:from>
    <xdr:to>
      <xdr:col>14</xdr:col>
      <xdr:colOff>578938</xdr:colOff>
      <xdr:row>503</xdr:row>
      <xdr:rowOff>59690</xdr:rowOff>
    </xdr:to>
    <xdr:pic>
      <xdr:nvPicPr>
        <xdr:cNvPr id="35" name="Graphic 9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7375071" y="89226571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508</xdr:row>
      <xdr:rowOff>0</xdr:rowOff>
    </xdr:from>
    <xdr:to>
      <xdr:col>14</xdr:col>
      <xdr:colOff>578938</xdr:colOff>
      <xdr:row>522</xdr:row>
      <xdr:rowOff>59690</xdr:rowOff>
    </xdr:to>
    <xdr:pic>
      <xdr:nvPicPr>
        <xdr:cNvPr id="36" name="Graphic 98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6"/>
            </a:ext>
          </a:extLst>
        </a:blip>
        <a:stretch>
          <a:fillRect/>
        </a:stretch>
      </xdr:blipFill>
      <xdr:spPr>
        <a:xfrm>
          <a:off x="7375071" y="92691857"/>
          <a:ext cx="5731510" cy="2599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384</xdr:row>
      <xdr:rowOff>0</xdr:rowOff>
    </xdr:from>
    <xdr:to>
      <xdr:col>14</xdr:col>
      <xdr:colOff>604552</xdr:colOff>
      <xdr:row>397</xdr:row>
      <xdr:rowOff>106189</xdr:rowOff>
    </xdr:to>
    <xdr:pic>
      <xdr:nvPicPr>
        <xdr:cNvPr id="30" name="Graphic 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8"/>
            </a:ext>
          </a:extLst>
        </a:blip>
        <a:stretch>
          <a:fillRect/>
        </a:stretch>
      </xdr:blipFill>
      <xdr:spPr>
        <a:xfrm>
          <a:off x="7747000" y="71919353"/>
          <a:ext cx="5744317" cy="253413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119</xdr:row>
      <xdr:rowOff>0</xdr:rowOff>
    </xdr:from>
    <xdr:to>
      <xdr:col>14</xdr:col>
      <xdr:colOff>578938</xdr:colOff>
      <xdr:row>133</xdr:row>
      <xdr:rowOff>63500</xdr:rowOff>
    </xdr:to>
    <xdr:pic>
      <xdr:nvPicPr>
        <xdr:cNvPr id="27" name="Graphic 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0"/>
            </a:ext>
          </a:extLst>
        </a:blip>
        <a:stretch>
          <a:fillRect/>
        </a:stretch>
      </xdr:blipFill>
      <xdr:spPr>
        <a:xfrm>
          <a:off x="7756071" y="21771429"/>
          <a:ext cx="5731510" cy="2603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26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48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70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92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42</xdr:col>
      <xdr:colOff>0</xdr:colOff>
      <xdr:row>4</xdr:row>
      <xdr:rowOff>0</xdr:rowOff>
    </xdr:from>
    <xdr:ext cx="5486400" cy="36576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42</xdr:col>
      <xdr:colOff>0</xdr:colOff>
      <xdr:row>30</xdr:row>
      <xdr:rowOff>0</xdr:rowOff>
    </xdr:from>
    <xdr:ext cx="5486400" cy="36576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42</xdr:col>
      <xdr:colOff>0</xdr:colOff>
      <xdr:row>56</xdr:row>
      <xdr:rowOff>0</xdr:rowOff>
    </xdr:from>
    <xdr:ext cx="5486400" cy="36576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42</xdr:col>
      <xdr:colOff>0</xdr:colOff>
      <xdr:row>82</xdr:row>
      <xdr:rowOff>0</xdr:rowOff>
    </xdr:from>
    <xdr:ext cx="5486400" cy="36576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42</xdr:col>
      <xdr:colOff>0</xdr:colOff>
      <xdr:row>108</xdr:row>
      <xdr:rowOff>0</xdr:rowOff>
    </xdr:from>
    <xdr:ext cx="5486400" cy="36576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59</xdr:col>
      <xdr:colOff>0</xdr:colOff>
      <xdr:row>25</xdr:row>
      <xdr:rowOff>0</xdr:rowOff>
    </xdr:from>
    <xdr:ext cx="5486400" cy="36576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59</xdr:col>
      <xdr:colOff>0</xdr:colOff>
      <xdr:row>47</xdr:row>
      <xdr:rowOff>0</xdr:rowOff>
    </xdr:from>
    <xdr:ext cx="5486400" cy="36576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59</xdr:col>
      <xdr:colOff>0</xdr:colOff>
      <xdr:row>69</xdr:row>
      <xdr:rowOff>0</xdr:rowOff>
    </xdr:from>
    <xdr:ext cx="5486400" cy="36576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59</xdr:col>
      <xdr:colOff>0</xdr:colOff>
      <xdr:row>91</xdr:row>
      <xdr:rowOff>0</xdr:rowOff>
    </xdr:from>
    <xdr:ext cx="5486400" cy="36576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76</xdr:col>
      <xdr:colOff>0</xdr:colOff>
      <xdr:row>4</xdr:row>
      <xdr:rowOff>0</xdr:rowOff>
    </xdr:from>
    <xdr:ext cx="5486400" cy="36576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76</xdr:col>
      <xdr:colOff>0</xdr:colOff>
      <xdr:row>26</xdr:row>
      <xdr:rowOff>0</xdr:rowOff>
    </xdr:from>
    <xdr:ext cx="5486400" cy="3657600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76</xdr:col>
      <xdr:colOff>0</xdr:colOff>
      <xdr:row>48</xdr:row>
      <xdr:rowOff>0</xdr:rowOff>
    </xdr:from>
    <xdr:ext cx="5486400" cy="36576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76</xdr:col>
      <xdr:colOff>0</xdr:colOff>
      <xdr:row>70</xdr:row>
      <xdr:rowOff>0</xdr:rowOff>
    </xdr:from>
    <xdr:ext cx="5486400" cy="365760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76</xdr:col>
      <xdr:colOff>0</xdr:colOff>
      <xdr:row>92</xdr:row>
      <xdr:rowOff>0</xdr:rowOff>
    </xdr:from>
    <xdr:ext cx="5486400" cy="3657600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93</xdr:col>
      <xdr:colOff>0</xdr:colOff>
      <xdr:row>4</xdr:row>
      <xdr:rowOff>0</xdr:rowOff>
    </xdr:from>
    <xdr:ext cx="5486400" cy="36576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93</xdr:col>
      <xdr:colOff>0</xdr:colOff>
      <xdr:row>26</xdr:row>
      <xdr:rowOff>0</xdr:rowOff>
    </xdr:from>
    <xdr:ext cx="5486400" cy="36576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93</xdr:col>
      <xdr:colOff>0</xdr:colOff>
      <xdr:row>48</xdr:row>
      <xdr:rowOff>0</xdr:rowOff>
    </xdr:from>
    <xdr:ext cx="5486400" cy="3657600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93</xdr:col>
      <xdr:colOff>0</xdr:colOff>
      <xdr:row>70</xdr:row>
      <xdr:rowOff>0</xdr:rowOff>
    </xdr:from>
    <xdr:ext cx="5486400" cy="3657600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93</xdr:col>
      <xdr:colOff>0</xdr:colOff>
      <xdr:row>92</xdr:row>
      <xdr:rowOff>0</xdr:rowOff>
    </xdr:from>
    <xdr:ext cx="5486400" cy="3657600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114</xdr:col>
      <xdr:colOff>0</xdr:colOff>
      <xdr:row>4</xdr:row>
      <xdr:rowOff>0</xdr:rowOff>
    </xdr:from>
    <xdr:ext cx="5486400" cy="36576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114</xdr:col>
      <xdr:colOff>0</xdr:colOff>
      <xdr:row>26</xdr:row>
      <xdr:rowOff>0</xdr:rowOff>
    </xdr:from>
    <xdr:ext cx="5486400" cy="365760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114</xdr:col>
      <xdr:colOff>0</xdr:colOff>
      <xdr:row>48</xdr:row>
      <xdr:rowOff>0</xdr:rowOff>
    </xdr:from>
    <xdr:ext cx="5486400" cy="3657600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114</xdr:col>
      <xdr:colOff>0</xdr:colOff>
      <xdr:row>70</xdr:row>
      <xdr:rowOff>0</xdr:rowOff>
    </xdr:from>
    <xdr:ext cx="5486400" cy="3657600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114</xdr:col>
      <xdr:colOff>0</xdr:colOff>
      <xdr:row>92</xdr:row>
      <xdr:rowOff>0</xdr:rowOff>
    </xdr:from>
    <xdr:ext cx="5486400" cy="3657600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4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26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48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70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92</xdr:row>
      <xdr:rowOff>0</xdr:rowOff>
    </xdr:from>
    <xdr:ext cx="5486400" cy="36576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55</xdr:col>
      <xdr:colOff>0</xdr:colOff>
      <xdr:row>4</xdr:row>
      <xdr:rowOff>0</xdr:rowOff>
    </xdr:from>
    <xdr:ext cx="5486400" cy="36576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55</xdr:col>
      <xdr:colOff>0</xdr:colOff>
      <xdr:row>26</xdr:row>
      <xdr:rowOff>0</xdr:rowOff>
    </xdr:from>
    <xdr:ext cx="5486400" cy="36576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55</xdr:col>
      <xdr:colOff>0</xdr:colOff>
      <xdr:row>48</xdr:row>
      <xdr:rowOff>0</xdr:rowOff>
    </xdr:from>
    <xdr:ext cx="5486400" cy="36576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55</xdr:col>
      <xdr:colOff>0</xdr:colOff>
      <xdr:row>70</xdr:row>
      <xdr:rowOff>0</xdr:rowOff>
    </xdr:from>
    <xdr:ext cx="5486400" cy="36576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55</xdr:col>
      <xdr:colOff>0</xdr:colOff>
      <xdr:row>92</xdr:row>
      <xdr:rowOff>0</xdr:rowOff>
    </xdr:from>
    <xdr:ext cx="5486400" cy="36576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73</xdr:col>
      <xdr:colOff>0</xdr:colOff>
      <xdr:row>4</xdr:row>
      <xdr:rowOff>0</xdr:rowOff>
    </xdr:from>
    <xdr:ext cx="5486400" cy="36576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73</xdr:col>
      <xdr:colOff>0</xdr:colOff>
      <xdr:row>30</xdr:row>
      <xdr:rowOff>0</xdr:rowOff>
    </xdr:from>
    <xdr:ext cx="5486400" cy="36576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73</xdr:col>
      <xdr:colOff>0</xdr:colOff>
      <xdr:row>56</xdr:row>
      <xdr:rowOff>0</xdr:rowOff>
    </xdr:from>
    <xdr:ext cx="5486400" cy="36576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73</xdr:col>
      <xdr:colOff>0</xdr:colOff>
      <xdr:row>82</xdr:row>
      <xdr:rowOff>0</xdr:rowOff>
    </xdr:from>
    <xdr:ext cx="5486400" cy="36576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73</xdr:col>
      <xdr:colOff>0</xdr:colOff>
      <xdr:row>108</xdr:row>
      <xdr:rowOff>0</xdr:rowOff>
    </xdr:from>
    <xdr:ext cx="5486400" cy="3657600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88</xdr:col>
      <xdr:colOff>0</xdr:colOff>
      <xdr:row>4</xdr:row>
      <xdr:rowOff>0</xdr:rowOff>
    </xdr:from>
    <xdr:ext cx="5486400" cy="36576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88</xdr:col>
      <xdr:colOff>0</xdr:colOff>
      <xdr:row>26</xdr:row>
      <xdr:rowOff>0</xdr:rowOff>
    </xdr:from>
    <xdr:ext cx="5486400" cy="365760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88</xdr:col>
      <xdr:colOff>0</xdr:colOff>
      <xdr:row>48</xdr:row>
      <xdr:rowOff>0</xdr:rowOff>
    </xdr:from>
    <xdr:ext cx="5486400" cy="3657600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88</xdr:col>
      <xdr:colOff>0</xdr:colOff>
      <xdr:row>70</xdr:row>
      <xdr:rowOff>0</xdr:rowOff>
    </xdr:from>
    <xdr:ext cx="5486400" cy="36576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88</xdr:col>
      <xdr:colOff>0</xdr:colOff>
      <xdr:row>92</xdr:row>
      <xdr:rowOff>0</xdr:rowOff>
    </xdr:from>
    <xdr:ext cx="5486400" cy="36576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103</xdr:col>
      <xdr:colOff>0</xdr:colOff>
      <xdr:row>4</xdr:row>
      <xdr:rowOff>0</xdr:rowOff>
    </xdr:from>
    <xdr:ext cx="5486400" cy="3657600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103</xdr:col>
      <xdr:colOff>0</xdr:colOff>
      <xdr:row>26</xdr:row>
      <xdr:rowOff>0</xdr:rowOff>
    </xdr:from>
    <xdr:ext cx="5486400" cy="3657600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103</xdr:col>
      <xdr:colOff>0</xdr:colOff>
      <xdr:row>48</xdr:row>
      <xdr:rowOff>0</xdr:rowOff>
    </xdr:from>
    <xdr:ext cx="5486400" cy="3657600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103</xdr:col>
      <xdr:colOff>0</xdr:colOff>
      <xdr:row>70</xdr:row>
      <xdr:rowOff>0</xdr:rowOff>
    </xdr:from>
    <xdr:ext cx="5486400" cy="36576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103</xdr:col>
      <xdr:colOff>0</xdr:colOff>
      <xdr:row>92</xdr:row>
      <xdr:rowOff>0</xdr:rowOff>
    </xdr:from>
    <xdr:ext cx="5486400" cy="365760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119</xdr:col>
      <xdr:colOff>0</xdr:colOff>
      <xdr:row>4</xdr:row>
      <xdr:rowOff>0</xdr:rowOff>
    </xdr:from>
    <xdr:ext cx="5486400" cy="3657600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119</xdr:col>
      <xdr:colOff>0</xdr:colOff>
      <xdr:row>26</xdr:row>
      <xdr:rowOff>0</xdr:rowOff>
    </xdr:from>
    <xdr:ext cx="5486400" cy="3657600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119</xdr:col>
      <xdr:colOff>0</xdr:colOff>
      <xdr:row>48</xdr:row>
      <xdr:rowOff>0</xdr:rowOff>
    </xdr:from>
    <xdr:ext cx="5486400" cy="3657600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119</xdr:col>
      <xdr:colOff>0</xdr:colOff>
      <xdr:row>70</xdr:row>
      <xdr:rowOff>0</xdr:rowOff>
    </xdr:from>
    <xdr:ext cx="5486400" cy="3657600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119</xdr:col>
      <xdr:colOff>0</xdr:colOff>
      <xdr:row>92</xdr:row>
      <xdr:rowOff>0</xdr:rowOff>
    </xdr:from>
    <xdr:ext cx="5486400" cy="3657600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23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4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26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48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70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40</xdr:col>
      <xdr:colOff>0</xdr:colOff>
      <xdr:row>92</xdr:row>
      <xdr:rowOff>0</xdr:rowOff>
    </xdr:from>
    <xdr:ext cx="5486400" cy="36576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58</xdr:col>
      <xdr:colOff>0</xdr:colOff>
      <xdr:row>4</xdr:row>
      <xdr:rowOff>0</xdr:rowOff>
    </xdr:from>
    <xdr:ext cx="5486400" cy="36576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58</xdr:col>
      <xdr:colOff>0</xdr:colOff>
      <xdr:row>26</xdr:row>
      <xdr:rowOff>0</xdr:rowOff>
    </xdr:from>
    <xdr:ext cx="5486400" cy="36576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58</xdr:col>
      <xdr:colOff>0</xdr:colOff>
      <xdr:row>48</xdr:row>
      <xdr:rowOff>0</xdr:rowOff>
    </xdr:from>
    <xdr:ext cx="5486400" cy="36576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58</xdr:col>
      <xdr:colOff>0</xdr:colOff>
      <xdr:row>70</xdr:row>
      <xdr:rowOff>0</xdr:rowOff>
    </xdr:from>
    <xdr:ext cx="5486400" cy="36576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58</xdr:col>
      <xdr:colOff>0</xdr:colOff>
      <xdr:row>92</xdr:row>
      <xdr:rowOff>0</xdr:rowOff>
    </xdr:from>
    <xdr:ext cx="5486400" cy="36576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75</xdr:col>
      <xdr:colOff>0</xdr:colOff>
      <xdr:row>4</xdr:row>
      <xdr:rowOff>0</xdr:rowOff>
    </xdr:from>
    <xdr:ext cx="5486400" cy="36576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75</xdr:col>
      <xdr:colOff>0</xdr:colOff>
      <xdr:row>30</xdr:row>
      <xdr:rowOff>0</xdr:rowOff>
    </xdr:from>
    <xdr:ext cx="5486400" cy="36576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75</xdr:col>
      <xdr:colOff>0</xdr:colOff>
      <xdr:row>56</xdr:row>
      <xdr:rowOff>0</xdr:rowOff>
    </xdr:from>
    <xdr:ext cx="5486400" cy="36576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75</xdr:col>
      <xdr:colOff>0</xdr:colOff>
      <xdr:row>82</xdr:row>
      <xdr:rowOff>0</xdr:rowOff>
    </xdr:from>
    <xdr:ext cx="5486400" cy="36576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75</xdr:col>
      <xdr:colOff>0</xdr:colOff>
      <xdr:row>108</xdr:row>
      <xdr:rowOff>0</xdr:rowOff>
    </xdr:from>
    <xdr:ext cx="5486400" cy="3657600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90</xdr:col>
      <xdr:colOff>0</xdr:colOff>
      <xdr:row>4</xdr:row>
      <xdr:rowOff>0</xdr:rowOff>
    </xdr:from>
    <xdr:ext cx="5486400" cy="36576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90</xdr:col>
      <xdr:colOff>0</xdr:colOff>
      <xdr:row>26</xdr:row>
      <xdr:rowOff>0</xdr:rowOff>
    </xdr:from>
    <xdr:ext cx="5486400" cy="365760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90</xdr:col>
      <xdr:colOff>0</xdr:colOff>
      <xdr:row>48</xdr:row>
      <xdr:rowOff>0</xdr:rowOff>
    </xdr:from>
    <xdr:ext cx="5486400" cy="3657600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90</xdr:col>
      <xdr:colOff>0</xdr:colOff>
      <xdr:row>70</xdr:row>
      <xdr:rowOff>0</xdr:rowOff>
    </xdr:from>
    <xdr:ext cx="5486400" cy="36576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90</xdr:col>
      <xdr:colOff>0</xdr:colOff>
      <xdr:row>92</xdr:row>
      <xdr:rowOff>0</xdr:rowOff>
    </xdr:from>
    <xdr:ext cx="5486400" cy="36576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105</xdr:col>
      <xdr:colOff>0</xdr:colOff>
      <xdr:row>4</xdr:row>
      <xdr:rowOff>0</xdr:rowOff>
    </xdr:from>
    <xdr:ext cx="5486400" cy="3657600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105</xdr:col>
      <xdr:colOff>0</xdr:colOff>
      <xdr:row>26</xdr:row>
      <xdr:rowOff>0</xdr:rowOff>
    </xdr:from>
    <xdr:ext cx="5486400" cy="3657600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105</xdr:col>
      <xdr:colOff>0</xdr:colOff>
      <xdr:row>48</xdr:row>
      <xdr:rowOff>0</xdr:rowOff>
    </xdr:from>
    <xdr:ext cx="5486400" cy="3657600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105</xdr:col>
      <xdr:colOff>0</xdr:colOff>
      <xdr:row>70</xdr:row>
      <xdr:rowOff>0</xdr:rowOff>
    </xdr:from>
    <xdr:ext cx="5486400" cy="36576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105</xdr:col>
      <xdr:colOff>0</xdr:colOff>
      <xdr:row>92</xdr:row>
      <xdr:rowOff>0</xdr:rowOff>
    </xdr:from>
    <xdr:ext cx="5486400" cy="365760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122</xdr:col>
      <xdr:colOff>0</xdr:colOff>
      <xdr:row>4</xdr:row>
      <xdr:rowOff>0</xdr:rowOff>
    </xdr:from>
    <xdr:ext cx="5486400" cy="3657600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122</xdr:col>
      <xdr:colOff>0</xdr:colOff>
      <xdr:row>26</xdr:row>
      <xdr:rowOff>0</xdr:rowOff>
    </xdr:from>
    <xdr:ext cx="5486400" cy="3657600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122</xdr:col>
      <xdr:colOff>0</xdr:colOff>
      <xdr:row>48</xdr:row>
      <xdr:rowOff>0</xdr:rowOff>
    </xdr:from>
    <xdr:ext cx="5486400" cy="3657600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122</xdr:col>
      <xdr:colOff>0</xdr:colOff>
      <xdr:row>70</xdr:row>
      <xdr:rowOff>0</xdr:rowOff>
    </xdr:from>
    <xdr:ext cx="5486400" cy="3657600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122</xdr:col>
      <xdr:colOff>0</xdr:colOff>
      <xdr:row>92</xdr:row>
      <xdr:rowOff>0</xdr:rowOff>
    </xdr:from>
    <xdr:ext cx="5486400" cy="3657600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20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20</xdr:col>
      <xdr:colOff>0</xdr:colOff>
      <xdr:row>56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20</xdr:col>
      <xdr:colOff>0</xdr:colOff>
      <xdr:row>82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20</xdr:col>
      <xdr:colOff>0</xdr:colOff>
      <xdr:row>108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4</xdr:row>
      <xdr:rowOff>0</xdr:rowOff>
    </xdr:from>
    <xdr:ext cx="5486400" cy="36576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26</xdr:row>
      <xdr:rowOff>0</xdr:rowOff>
    </xdr:from>
    <xdr:ext cx="5486400" cy="36576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48</xdr:row>
      <xdr:rowOff>0</xdr:rowOff>
    </xdr:from>
    <xdr:ext cx="5486400" cy="36576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70</xdr:row>
      <xdr:rowOff>0</xdr:rowOff>
    </xdr:from>
    <xdr:ext cx="5486400" cy="36576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38</xdr:col>
      <xdr:colOff>0</xdr:colOff>
      <xdr:row>92</xdr:row>
      <xdr:rowOff>0</xdr:rowOff>
    </xdr:from>
    <xdr:ext cx="5486400" cy="36576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56</xdr:col>
      <xdr:colOff>0</xdr:colOff>
      <xdr:row>4</xdr:row>
      <xdr:rowOff>0</xdr:rowOff>
    </xdr:from>
    <xdr:ext cx="5486400" cy="36576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56</xdr:col>
      <xdr:colOff>0</xdr:colOff>
      <xdr:row>26</xdr:row>
      <xdr:rowOff>0</xdr:rowOff>
    </xdr:from>
    <xdr:ext cx="5486400" cy="36576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56</xdr:col>
      <xdr:colOff>0</xdr:colOff>
      <xdr:row>48</xdr:row>
      <xdr:rowOff>0</xdr:rowOff>
    </xdr:from>
    <xdr:ext cx="5486400" cy="36576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56</xdr:col>
      <xdr:colOff>0</xdr:colOff>
      <xdr:row>70</xdr:row>
      <xdr:rowOff>0</xdr:rowOff>
    </xdr:from>
    <xdr:ext cx="5486400" cy="36576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56</xdr:col>
      <xdr:colOff>0</xdr:colOff>
      <xdr:row>92</xdr:row>
      <xdr:rowOff>0</xdr:rowOff>
    </xdr:from>
    <xdr:ext cx="5486400" cy="36576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30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56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82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108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42</xdr:col>
      <xdr:colOff>0</xdr:colOff>
      <xdr:row>4</xdr:row>
      <xdr:rowOff>0</xdr:rowOff>
    </xdr:from>
    <xdr:ext cx="5486400" cy="36576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414357" y="889000"/>
          <a:ext cx="5486400" cy="365760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</xdr:row>
      <xdr:rowOff>0</xdr:rowOff>
    </xdr:from>
    <xdr:ext cx="5486400" cy="36576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414357" y="4898571"/>
          <a:ext cx="5486400" cy="365760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48</xdr:row>
      <xdr:rowOff>0</xdr:rowOff>
    </xdr:from>
    <xdr:ext cx="5486400" cy="36576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414357" y="8926286"/>
          <a:ext cx="5486400" cy="365760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70</xdr:row>
      <xdr:rowOff>0</xdr:rowOff>
    </xdr:from>
    <xdr:ext cx="5486400" cy="36576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414357" y="12954000"/>
          <a:ext cx="5486400" cy="365760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92</xdr:row>
      <xdr:rowOff>0</xdr:rowOff>
    </xdr:from>
    <xdr:ext cx="5486400" cy="36576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414357" y="16981714"/>
          <a:ext cx="5486400" cy="36576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22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22</xdr:col>
      <xdr:colOff>0</xdr:colOff>
      <xdr:row>26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22</xdr:col>
      <xdr:colOff>0</xdr:colOff>
      <xdr:row>48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22</xdr:col>
      <xdr:colOff>0</xdr:colOff>
      <xdr:row>70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22</xdr:col>
      <xdr:colOff>0</xdr:colOff>
      <xdr:row>92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twoCellAnchor editAs="oneCell">
    <xdr:from>
      <xdr:col>39</xdr:col>
      <xdr:colOff>0</xdr:colOff>
      <xdr:row>4</xdr:row>
      <xdr:rowOff>0</xdr:rowOff>
    </xdr:from>
    <xdr:to>
      <xdr:col>47</xdr:col>
      <xdr:colOff>591746</xdr:colOff>
      <xdr:row>17</xdr:row>
      <xdr:rowOff>175559</xdr:rowOff>
    </xdr:to>
    <xdr:pic>
      <xdr:nvPicPr>
        <xdr:cNvPr id="16" name="Graphic 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1085118" y="889000"/>
          <a:ext cx="5731510" cy="2603500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63</xdr:col>
      <xdr:colOff>578939</xdr:colOff>
      <xdr:row>18</xdr:row>
      <xdr:rowOff>63500</xdr:rowOff>
    </xdr:to>
    <xdr:pic>
      <xdr:nvPicPr>
        <xdr:cNvPr id="17" name="Graphic 4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4504429" y="889000"/>
          <a:ext cx="5731510" cy="2603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</xdr:row>
      <xdr:rowOff>0</xdr:rowOff>
    </xdr:from>
    <xdr:ext cx="5486400" cy="36576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4</xdr:row>
      <xdr:rowOff>0</xdr:rowOff>
    </xdr:from>
    <xdr:ext cx="5486400" cy="36576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26</xdr:row>
      <xdr:rowOff>0</xdr:rowOff>
    </xdr:from>
    <xdr:ext cx="5486400" cy="36576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48</xdr:row>
      <xdr:rowOff>0</xdr:rowOff>
    </xdr:from>
    <xdr:ext cx="5486400" cy="36576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70</xdr:row>
      <xdr:rowOff>0</xdr:rowOff>
    </xdr:from>
    <xdr:ext cx="5486400" cy="36576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24</xdr:col>
      <xdr:colOff>0</xdr:colOff>
      <xdr:row>92</xdr:row>
      <xdr:rowOff>0</xdr:rowOff>
    </xdr:from>
    <xdr:ext cx="5486400" cy="36576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43</xdr:col>
      <xdr:colOff>0</xdr:colOff>
      <xdr:row>26</xdr:row>
      <xdr:rowOff>0</xdr:rowOff>
    </xdr:from>
    <xdr:ext cx="5486400" cy="36576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43</xdr:col>
      <xdr:colOff>0</xdr:colOff>
      <xdr:row>48</xdr:row>
      <xdr:rowOff>0</xdr:rowOff>
    </xdr:from>
    <xdr:ext cx="5486400" cy="36576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43</xdr:col>
      <xdr:colOff>0</xdr:colOff>
      <xdr:row>70</xdr:row>
      <xdr:rowOff>0</xdr:rowOff>
    </xdr:from>
    <xdr:ext cx="5486400" cy="36576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43</xdr:col>
      <xdr:colOff>0</xdr:colOff>
      <xdr:row>92</xdr:row>
      <xdr:rowOff>0</xdr:rowOff>
    </xdr:from>
    <xdr:ext cx="5486400" cy="36576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61</xdr:col>
      <xdr:colOff>0</xdr:colOff>
      <xdr:row>4</xdr:row>
      <xdr:rowOff>0</xdr:rowOff>
    </xdr:from>
    <xdr:ext cx="5486400" cy="36576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61</xdr:col>
      <xdr:colOff>0</xdr:colOff>
      <xdr:row>26</xdr:row>
      <xdr:rowOff>0</xdr:rowOff>
    </xdr:from>
    <xdr:ext cx="5486400" cy="36576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61</xdr:col>
      <xdr:colOff>0</xdr:colOff>
      <xdr:row>48</xdr:row>
      <xdr:rowOff>0</xdr:rowOff>
    </xdr:from>
    <xdr:ext cx="5486400" cy="36576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61</xdr:col>
      <xdr:colOff>0</xdr:colOff>
      <xdr:row>70</xdr:row>
      <xdr:rowOff>0</xdr:rowOff>
    </xdr:from>
    <xdr:ext cx="5486400" cy="36576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61</xdr:col>
      <xdr:colOff>0</xdr:colOff>
      <xdr:row>92</xdr:row>
      <xdr:rowOff>0</xdr:rowOff>
    </xdr:from>
    <xdr:ext cx="5486400" cy="36576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4</xdr:row>
      <xdr:rowOff>0</xdr:rowOff>
    </xdr:from>
    <xdr:ext cx="5486400" cy="36576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26</xdr:row>
      <xdr:rowOff>0</xdr:rowOff>
    </xdr:from>
    <xdr:ext cx="5486400" cy="3657600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48</xdr:row>
      <xdr:rowOff>0</xdr:rowOff>
    </xdr:from>
    <xdr:ext cx="5486400" cy="36576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70</xdr:row>
      <xdr:rowOff>0</xdr:rowOff>
    </xdr:from>
    <xdr:ext cx="5486400" cy="365760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79</xdr:col>
      <xdr:colOff>0</xdr:colOff>
      <xdr:row>92</xdr:row>
      <xdr:rowOff>0</xdr:rowOff>
    </xdr:from>
    <xdr:ext cx="5486400" cy="3657600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8:E29"/>
  <sheetViews>
    <sheetView showGridLines="0" tabSelected="1" zoomScaleNormal="100" workbookViewId="0"/>
  </sheetViews>
  <sheetFormatPr defaultColWidth="10.90625" defaultRowHeight="14.5" x14ac:dyDescent="0.35"/>
  <cols>
    <col min="1" max="2" width="9.1796875" customWidth="1"/>
    <col min="3" max="3" width="43.1796875" customWidth="1"/>
    <col min="4" max="4" width="14.453125" customWidth="1"/>
    <col min="5" max="5" width="19.6328125" customWidth="1"/>
    <col min="6" max="200" width="9.1796875" customWidth="1"/>
  </cols>
  <sheetData>
    <row r="8" spans="3:5" ht="35" x14ac:dyDescent="0.7">
      <c r="C8" s="1" t="s">
        <v>0</v>
      </c>
    </row>
    <row r="9" spans="3:5" ht="35" x14ac:dyDescent="0.7">
      <c r="C9" s="1" t="s">
        <v>1</v>
      </c>
    </row>
    <row r="11" spans="3:5" ht="15.5" x14ac:dyDescent="0.35">
      <c r="C11" s="4" t="s">
        <v>2</v>
      </c>
      <c r="D11" s="5"/>
      <c r="E11" s="5"/>
    </row>
    <row r="12" spans="3:5" x14ac:dyDescent="0.35">
      <c r="C12" s="7" t="str">
        <f>HYPERLINK("#'Report figures'!A1", "Report figures")</f>
        <v>Report figures</v>
      </c>
      <c r="D12" s="2" t="s">
        <v>3</v>
      </c>
      <c r="E12" s="2" t="s">
        <v>4</v>
      </c>
    </row>
    <row r="13" spans="3:5" x14ac:dyDescent="0.35">
      <c r="C13" s="7" t="str">
        <f>HYPERLINK("#'1. Residential Effective Prices'!A1", "1. Residential Effective Prices")</f>
        <v>1. Residential Effective Prices</v>
      </c>
      <c r="D13" s="2" t="s">
        <v>5</v>
      </c>
      <c r="E13" s="2" t="s">
        <v>4</v>
      </c>
    </row>
    <row r="14" spans="3:5" x14ac:dyDescent="0.35">
      <c r="C14" s="7" t="str">
        <f>HYPERLINK("#'2. Residential Bills'!A1", "2. Residential Bills")</f>
        <v>2. Residential Bills</v>
      </c>
      <c r="D14" s="2" t="s">
        <v>6</v>
      </c>
      <c r="E14" s="2" t="s">
        <v>4</v>
      </c>
    </row>
    <row r="15" spans="3:5" x14ac:dyDescent="0.35">
      <c r="C15" s="7" t="str">
        <f>HYPERLINK("#'3. Residential Usage'!A1", "3. Residential Usage")</f>
        <v>3. Residential Usage</v>
      </c>
      <c r="D15" s="2" t="s">
        <v>7</v>
      </c>
      <c r="E15" s="2" t="s">
        <v>4</v>
      </c>
    </row>
    <row r="16" spans="3:5" x14ac:dyDescent="0.35">
      <c r="C16" s="7" t="str">
        <f>HYPERLINK("#'4. Residential Standing Offer'!A1", "4. Residential Standing Offer")</f>
        <v>4. Residential Standing Offer</v>
      </c>
      <c r="D16" s="2" t="s">
        <v>8</v>
      </c>
      <c r="E16" s="2" t="s">
        <v>4</v>
      </c>
    </row>
    <row r="17" spans="3:5" x14ac:dyDescent="0.35">
      <c r="C17" s="7" t="str">
        <f>HYPERLINK("#'5. Residential Cond Discounts'!A1", "5. Residential Conditional Discounts")</f>
        <v>5. Residential Conditional Discounts</v>
      </c>
      <c r="D17" s="2" t="s">
        <v>8</v>
      </c>
      <c r="E17" s="2" t="s">
        <v>4</v>
      </c>
    </row>
    <row r="18" spans="3:5" x14ac:dyDescent="0.35">
      <c r="C18" s="7" t="str">
        <f>HYPERLINK("#'6. Residential Solar'!A1", "6. Residential Solar")</f>
        <v>6. Residential Solar</v>
      </c>
      <c r="D18" s="2" t="s">
        <v>3</v>
      </c>
      <c r="E18" s="2" t="s">
        <v>4</v>
      </c>
    </row>
    <row r="19" spans="3:5" x14ac:dyDescent="0.35">
      <c r="C19" s="7" t="str">
        <f>HYPERLINK("#'7. SME Effective Prices'!A1", "7. SME Effective Prices")</f>
        <v>7. SME Effective Prices</v>
      </c>
      <c r="D19" s="2" t="s">
        <v>5</v>
      </c>
      <c r="E19" s="2" t="s">
        <v>4</v>
      </c>
    </row>
    <row r="20" spans="3:5" x14ac:dyDescent="0.35">
      <c r="C20" s="7" t="str">
        <f>HYPERLINK("#'8. SME Bills'!A1", "8. SME Bills")</f>
        <v>8. SME Bills</v>
      </c>
      <c r="D20" s="2" t="s">
        <v>6</v>
      </c>
      <c r="E20" s="2" t="s">
        <v>4</v>
      </c>
    </row>
    <row r="21" spans="3:5" x14ac:dyDescent="0.35">
      <c r="C21" s="7" t="str">
        <f>HYPERLINK("#'9. SME Usage'!A1", "9. SME Usage")</f>
        <v>9. SME Usage</v>
      </c>
      <c r="D21" s="2" t="s">
        <v>7</v>
      </c>
      <c r="E21" s="2" t="s">
        <v>4</v>
      </c>
    </row>
    <row r="22" spans="3:5" x14ac:dyDescent="0.35">
      <c r="C22" s="7" t="str">
        <f>HYPERLINK("#'10. SME Standing Offer'!A1", "10. SME Standing Offer")</f>
        <v>10. SME Standing Offer</v>
      </c>
      <c r="D22" s="2" t="s">
        <v>8</v>
      </c>
      <c r="E22" s="2" t="s">
        <v>4</v>
      </c>
    </row>
    <row r="23" spans="3:5" x14ac:dyDescent="0.35">
      <c r="C23" s="7" t="str">
        <f>HYPERLINK("#'11. SME Conditional Discounts'!A1", "11. SME Conditional Discounts")</f>
        <v>11. SME Conditional Discounts</v>
      </c>
      <c r="D23" s="2" t="s">
        <v>8</v>
      </c>
      <c r="E23" s="2" t="s">
        <v>4</v>
      </c>
    </row>
    <row r="24" spans="3:5" x14ac:dyDescent="0.35">
      <c r="C24" s="7" t="str">
        <f>HYPERLINK("#'12. SME Solar'!A1", "12. SME Solar")</f>
        <v>12. SME Solar</v>
      </c>
      <c r="D24" s="2" t="s">
        <v>3</v>
      </c>
      <c r="E24" s="2" t="s">
        <v>4</v>
      </c>
    </row>
    <row r="25" spans="3:5" x14ac:dyDescent="0.35">
      <c r="C25" s="7" t="str">
        <f>HYPERLINK("#'13. Residential Smart Meter'!A1", "13. Residential Smart Meter")</f>
        <v>13. Residential Smart Meter</v>
      </c>
      <c r="D25" s="2" t="s">
        <v>8</v>
      </c>
      <c r="E25" s="2" t="s">
        <v>4</v>
      </c>
    </row>
    <row r="26" spans="3:5" x14ac:dyDescent="0.35">
      <c r="C26" s="8" t="str">
        <f>HYPERLINK("#'14. SME Smart Meter'!A1", "14. SME Smart Meter")</f>
        <v>14. SME Smart Meter</v>
      </c>
      <c r="D26" s="6" t="s">
        <v>8</v>
      </c>
      <c r="E26" s="6" t="s">
        <v>4</v>
      </c>
    </row>
    <row r="29" spans="3:5" x14ac:dyDescent="0.35">
      <c r="C29" s="3"/>
    </row>
  </sheetData>
  <pageMargins left="0.7" right="0.7" top="0.75" bottom="0.75" header="0.3" footer="0.3"/>
  <pageSetup paperSize="9" scale="46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U140"/>
  <sheetViews>
    <sheetView showGridLines="0" zoomScaleNormal="100" zoomScaleSheetLayoutView="100" workbookViewId="0"/>
  </sheetViews>
  <sheetFormatPr defaultColWidth="10.90625" defaultRowHeight="14.5" x14ac:dyDescent="0.35"/>
  <cols>
    <col min="1" max="2" width="14.08984375" customWidth="1"/>
    <col min="3" max="3" width="19.7265625" customWidth="1"/>
    <col min="4" max="4" width="14.08984375" customWidth="1"/>
    <col min="5" max="5" width="19.7265625" customWidth="1"/>
    <col min="6" max="18" width="9.1796875" customWidth="1"/>
    <col min="19" max="20" width="14.08984375" customWidth="1"/>
    <col min="21" max="21" width="19.7265625" customWidth="1"/>
    <col min="22" max="22" width="14.08984375" customWidth="1"/>
    <col min="23" max="23" width="19.7265625" customWidth="1"/>
    <col min="24" max="34" width="9.1796875" customWidth="1"/>
    <col min="35" max="36" width="14.08984375" customWidth="1"/>
    <col min="37" max="37" width="19.7265625" customWidth="1"/>
    <col min="38" max="38" width="14.08984375" customWidth="1"/>
    <col min="39" max="39" width="19.7265625" customWidth="1"/>
    <col min="40" max="52" width="9.1796875" customWidth="1"/>
    <col min="53" max="53" width="14.26953125" customWidth="1"/>
    <col min="54" max="54" width="9.1796875" customWidth="1"/>
    <col min="55" max="56" width="14.08984375" customWidth="1"/>
    <col min="57" max="57" width="19.7265625" customWidth="1"/>
    <col min="58" max="58" width="14.08984375" customWidth="1"/>
    <col min="59" max="59" width="19.7265625" customWidth="1"/>
    <col min="60" max="71" width="9.1796875" customWidth="1"/>
    <col min="72" max="72" width="25.26953125" customWidth="1"/>
    <col min="73" max="73" width="9.1796875" customWidth="1"/>
    <col min="74" max="75" width="14.08984375" customWidth="1"/>
    <col min="76" max="76" width="19.7265625" customWidth="1"/>
    <col min="77" max="77" width="14.08984375" customWidth="1"/>
    <col min="78" max="78" width="19.7265625" customWidth="1"/>
    <col min="79" max="90" width="9.1796875" customWidth="1"/>
    <col min="91" max="91" width="17.81640625" customWidth="1"/>
    <col min="92" max="92" width="9.1796875" customWidth="1"/>
    <col min="93" max="94" width="14.08984375" customWidth="1"/>
    <col min="95" max="95" width="19.7265625" customWidth="1"/>
    <col min="96" max="96" width="14.08984375" customWidth="1"/>
    <col min="97" max="97" width="19.7265625" customWidth="1"/>
    <col min="98" max="107" width="9.1796875" customWidth="1"/>
    <col min="108" max="108" width="22.7265625" customWidth="1"/>
    <col min="109" max="200" width="9.1796875" customWidth="1"/>
  </cols>
  <sheetData>
    <row r="1" spans="1:99" ht="20" x14ac:dyDescent="0.4">
      <c r="A1" s="9" t="s">
        <v>305</v>
      </c>
      <c r="R1" s="196"/>
      <c r="AH1" s="196"/>
      <c r="BB1" s="196"/>
      <c r="BU1" s="196"/>
      <c r="CN1" s="196"/>
    </row>
    <row r="2" spans="1:99" ht="20" x14ac:dyDescent="0.4">
      <c r="A2" s="10" t="s">
        <v>84</v>
      </c>
      <c r="R2" s="196"/>
      <c r="S2" s="10" t="s">
        <v>85</v>
      </c>
      <c r="AH2" s="196"/>
      <c r="AI2" s="10" t="s">
        <v>86</v>
      </c>
      <c r="BB2" s="196"/>
      <c r="BC2" s="10" t="s">
        <v>87</v>
      </c>
      <c r="BU2" s="196"/>
      <c r="BV2" s="10" t="s">
        <v>90</v>
      </c>
      <c r="CN2" s="196"/>
      <c r="CO2" s="10" t="s">
        <v>91</v>
      </c>
    </row>
    <row r="3" spans="1:99" x14ac:dyDescent="0.35">
      <c r="R3" s="196"/>
      <c r="AH3" s="196"/>
      <c r="BB3" s="196"/>
      <c r="BU3" s="196"/>
      <c r="CN3" s="196"/>
    </row>
    <row r="4" spans="1:99" ht="15.5" x14ac:dyDescent="0.35">
      <c r="A4" s="11" t="s">
        <v>306</v>
      </c>
      <c r="G4" s="11" t="s">
        <v>567</v>
      </c>
      <c r="R4" s="196"/>
      <c r="S4" s="11" t="s">
        <v>307</v>
      </c>
      <c r="Y4" s="11" t="s">
        <v>568</v>
      </c>
      <c r="AH4" s="196"/>
      <c r="AI4" s="11" t="s">
        <v>308</v>
      </c>
      <c r="AO4" s="11" t="s">
        <v>569</v>
      </c>
      <c r="BB4" s="196"/>
      <c r="BC4" s="11" t="s">
        <v>313</v>
      </c>
      <c r="BI4" s="11" t="s">
        <v>574</v>
      </c>
      <c r="BU4" s="196"/>
      <c r="BV4" s="11" t="s">
        <v>318</v>
      </c>
      <c r="CB4" s="11" t="s">
        <v>579</v>
      </c>
      <c r="CN4" s="196"/>
      <c r="CO4" s="11" t="s">
        <v>323</v>
      </c>
      <c r="CU4" s="11" t="s">
        <v>584</v>
      </c>
    </row>
    <row r="5" spans="1:99" x14ac:dyDescent="0.35">
      <c r="A5" s="2" t="s">
        <v>10</v>
      </c>
      <c r="B5" s="2"/>
      <c r="C5" s="2"/>
      <c r="D5" s="2"/>
      <c r="E5" s="2"/>
      <c r="R5" s="196"/>
      <c r="S5" s="2" t="s">
        <v>10</v>
      </c>
      <c r="T5" s="2"/>
      <c r="U5" s="2"/>
      <c r="V5" s="2"/>
      <c r="W5" s="2"/>
      <c r="AH5" s="196"/>
      <c r="AI5" s="2" t="s">
        <v>33</v>
      </c>
      <c r="AJ5" s="2"/>
      <c r="AK5" s="2"/>
      <c r="AL5" s="2"/>
      <c r="AM5" s="2"/>
      <c r="BB5" s="196"/>
      <c r="BC5" s="2" t="s">
        <v>33</v>
      </c>
      <c r="BD5" s="2"/>
      <c r="BE5" s="2"/>
      <c r="BF5" s="2"/>
      <c r="BG5" s="2"/>
      <c r="BU5" s="196"/>
      <c r="BV5" s="2" t="s">
        <v>33</v>
      </c>
      <c r="BW5" s="2"/>
      <c r="BX5" s="2"/>
      <c r="BY5" s="2"/>
      <c r="BZ5" s="2"/>
      <c r="CN5" s="196"/>
      <c r="CO5" s="2" t="s">
        <v>33</v>
      </c>
      <c r="CP5" s="2"/>
      <c r="CQ5" s="2"/>
      <c r="CR5" s="2"/>
      <c r="CS5" s="2"/>
    </row>
    <row r="6" spans="1:99" x14ac:dyDescent="0.35">
      <c r="A6" s="12" t="s">
        <v>18</v>
      </c>
      <c r="B6" s="15" t="s">
        <v>19</v>
      </c>
      <c r="C6" s="800" t="s">
        <v>20</v>
      </c>
      <c r="D6" s="800" t="s">
        <v>21</v>
      </c>
      <c r="E6" s="803" t="s">
        <v>22</v>
      </c>
      <c r="R6" s="196"/>
      <c r="S6" s="12" t="s">
        <v>18</v>
      </c>
      <c r="T6" s="15" t="s">
        <v>19</v>
      </c>
      <c r="U6" s="806" t="s">
        <v>20</v>
      </c>
      <c r="V6" s="806" t="s">
        <v>21</v>
      </c>
      <c r="W6" s="809" t="s">
        <v>22</v>
      </c>
      <c r="AH6" s="196"/>
      <c r="AI6" s="12" t="s">
        <v>18</v>
      </c>
      <c r="AJ6" s="15" t="s">
        <v>34</v>
      </c>
      <c r="AK6" s="812" t="s">
        <v>20</v>
      </c>
      <c r="AL6" s="812" t="s">
        <v>21</v>
      </c>
      <c r="AM6" s="815" t="s">
        <v>22</v>
      </c>
      <c r="BB6" s="196"/>
      <c r="BC6" s="12" t="s">
        <v>18</v>
      </c>
      <c r="BD6" s="15" t="s">
        <v>34</v>
      </c>
      <c r="BE6" s="842" t="s">
        <v>20</v>
      </c>
      <c r="BF6" s="842" t="s">
        <v>21</v>
      </c>
      <c r="BG6" s="845" t="s">
        <v>22</v>
      </c>
      <c r="BU6" s="196"/>
      <c r="BV6" s="12" t="s">
        <v>18</v>
      </c>
      <c r="BW6" s="15" t="s">
        <v>34</v>
      </c>
      <c r="BX6" s="872" t="s">
        <v>20</v>
      </c>
      <c r="BY6" s="872" t="s">
        <v>21</v>
      </c>
      <c r="BZ6" s="875" t="s">
        <v>22</v>
      </c>
      <c r="CN6" s="196"/>
      <c r="CO6" s="12" t="s">
        <v>18</v>
      </c>
      <c r="CP6" s="15" t="s">
        <v>34</v>
      </c>
      <c r="CQ6" s="902" t="s">
        <v>20</v>
      </c>
      <c r="CR6" s="902" t="s">
        <v>21</v>
      </c>
      <c r="CS6" s="905" t="s">
        <v>22</v>
      </c>
    </row>
    <row r="7" spans="1:99" x14ac:dyDescent="0.35">
      <c r="A7" s="12" t="s">
        <v>23</v>
      </c>
      <c r="B7" s="15" t="s">
        <v>24</v>
      </c>
      <c r="C7" s="800">
        <v>270.64549675294103</v>
      </c>
      <c r="D7" s="800">
        <v>572.19903020022196</v>
      </c>
      <c r="E7" s="803">
        <v>1286.85604748111</v>
      </c>
      <c r="R7" s="196"/>
      <c r="S7" s="12" t="s">
        <v>94</v>
      </c>
      <c r="T7" s="15" t="s">
        <v>24</v>
      </c>
      <c r="U7" s="806">
        <v>1051.98993607442</v>
      </c>
      <c r="V7" s="806">
        <v>2120.9258496144598</v>
      </c>
      <c r="W7" s="809">
        <v>4610.6589912865202</v>
      </c>
      <c r="AH7" s="196"/>
      <c r="AI7" s="12" t="s">
        <v>23</v>
      </c>
      <c r="AJ7" s="15" t="s">
        <v>35</v>
      </c>
      <c r="AK7" s="812">
        <v>307.17048103584602</v>
      </c>
      <c r="AL7" s="812">
        <v>647.20421917735405</v>
      </c>
      <c r="AM7" s="815">
        <v>1446.58721267995</v>
      </c>
      <c r="BB7" s="196"/>
      <c r="BC7" s="12" t="s">
        <v>94</v>
      </c>
      <c r="BD7" s="15" t="s">
        <v>35</v>
      </c>
      <c r="BE7" s="842">
        <v>1207.1904624468</v>
      </c>
      <c r="BF7" s="842">
        <v>2433.6785110216601</v>
      </c>
      <c r="BG7" s="845">
        <v>5380.50765158592</v>
      </c>
      <c r="BU7" s="196"/>
      <c r="BV7" s="12" t="s">
        <v>23</v>
      </c>
      <c r="BW7" s="15" t="s">
        <v>58</v>
      </c>
      <c r="BX7" s="872">
        <v>291.50654642183298</v>
      </c>
      <c r="BY7" s="872">
        <v>604.39559036646097</v>
      </c>
      <c r="BZ7" s="875">
        <v>1349.5418038471</v>
      </c>
      <c r="CN7" s="196"/>
      <c r="CO7" s="12" t="s">
        <v>94</v>
      </c>
      <c r="CP7" s="15" t="s">
        <v>58</v>
      </c>
      <c r="CQ7" s="902">
        <v>1136.07293490641</v>
      </c>
      <c r="CR7" s="902">
        <v>2275.2009141497101</v>
      </c>
      <c r="CS7" s="905">
        <v>4981.1174466509601</v>
      </c>
    </row>
    <row r="8" spans="1:99" x14ac:dyDescent="0.35">
      <c r="A8" s="13" t="s">
        <v>25</v>
      </c>
      <c r="B8" s="2" t="s">
        <v>24</v>
      </c>
      <c r="C8" s="802">
        <v>251.18726048070101</v>
      </c>
      <c r="D8" s="802">
        <v>547.08652210302898</v>
      </c>
      <c r="E8" s="804">
        <v>1183.9333637675199</v>
      </c>
      <c r="R8" s="196"/>
      <c r="S8" s="13" t="s">
        <v>95</v>
      </c>
      <c r="T8" s="2" t="s">
        <v>24</v>
      </c>
      <c r="U8" s="808">
        <v>992.54592336361804</v>
      </c>
      <c r="V8" s="808">
        <v>1989.34310492493</v>
      </c>
      <c r="W8" s="810">
        <v>4352.2978326039301</v>
      </c>
      <c r="AH8" s="196"/>
      <c r="AI8" s="13" t="s">
        <v>25</v>
      </c>
      <c r="AJ8" s="2" t="s">
        <v>35</v>
      </c>
      <c r="AK8" s="814">
        <v>289.36030144242102</v>
      </c>
      <c r="AL8" s="814">
        <v>606.948931609547</v>
      </c>
      <c r="AM8" s="816">
        <v>1332.3132815788199</v>
      </c>
      <c r="BB8" s="196"/>
      <c r="BC8" s="13" t="s">
        <v>95</v>
      </c>
      <c r="BD8" s="2" t="s">
        <v>35</v>
      </c>
      <c r="BE8" s="844">
        <v>1099.40531217272</v>
      </c>
      <c r="BF8" s="844">
        <v>2235.9950373279598</v>
      </c>
      <c r="BG8" s="846">
        <v>4958.6017693437097</v>
      </c>
      <c r="BU8" s="196"/>
      <c r="BV8" s="13" t="s">
        <v>25</v>
      </c>
      <c r="BW8" s="2" t="s">
        <v>58</v>
      </c>
      <c r="BX8" s="874">
        <v>270.234561218811</v>
      </c>
      <c r="BY8" s="874">
        <v>561.61425137898095</v>
      </c>
      <c r="BZ8" s="876">
        <v>1228.1680723109801</v>
      </c>
      <c r="CN8" s="196"/>
      <c r="CO8" s="13" t="s">
        <v>95</v>
      </c>
      <c r="CP8" s="2" t="s">
        <v>58</v>
      </c>
      <c r="CQ8" s="904">
        <v>1003.05568509503</v>
      </c>
      <c r="CR8" s="904">
        <v>2042.1870458064</v>
      </c>
      <c r="CS8" s="906">
        <v>4489.6086033630199</v>
      </c>
    </row>
    <row r="9" spans="1:99" x14ac:dyDescent="0.35">
      <c r="A9" s="13" t="s">
        <v>26</v>
      </c>
      <c r="B9" s="2" t="s">
        <v>24</v>
      </c>
      <c r="C9" s="802">
        <v>206.43317782877801</v>
      </c>
      <c r="D9" s="802">
        <v>440.51625949839399</v>
      </c>
      <c r="E9" s="804">
        <v>987.89882642370401</v>
      </c>
      <c r="R9" s="196"/>
      <c r="S9" s="13" t="s">
        <v>96</v>
      </c>
      <c r="T9" s="2" t="s">
        <v>24</v>
      </c>
      <c r="U9" s="808">
        <v>839.33252777777795</v>
      </c>
      <c r="V9" s="808">
        <v>1673.8120289855101</v>
      </c>
      <c r="W9" s="810">
        <v>3634.7869999999998</v>
      </c>
      <c r="AH9" s="196"/>
      <c r="AI9" s="13" t="s">
        <v>26</v>
      </c>
      <c r="AJ9" s="2" t="s">
        <v>35</v>
      </c>
      <c r="AK9" s="814">
        <v>246.25152055926901</v>
      </c>
      <c r="AL9" s="814">
        <v>517.24115526078697</v>
      </c>
      <c r="AM9" s="816">
        <v>1148.6222423458</v>
      </c>
      <c r="BB9" s="196"/>
      <c r="BC9" s="13" t="s">
        <v>96</v>
      </c>
      <c r="BD9" s="2" t="s">
        <v>35</v>
      </c>
      <c r="BE9" s="844">
        <v>1000.87276595745</v>
      </c>
      <c r="BF9" s="844">
        <v>1999.6897826086999</v>
      </c>
      <c r="BG9" s="846">
        <v>4387.6397826086904</v>
      </c>
      <c r="BU9" s="196"/>
      <c r="BV9" s="13" t="s">
        <v>26</v>
      </c>
      <c r="BW9" s="2" t="s">
        <v>58</v>
      </c>
      <c r="BX9" s="874">
        <v>226.457464838313</v>
      </c>
      <c r="BY9" s="874">
        <v>471.49792032305601</v>
      </c>
      <c r="BZ9" s="876">
        <v>1038.3969083720201</v>
      </c>
      <c r="CN9" s="196"/>
      <c r="CO9" s="13" t="s">
        <v>96</v>
      </c>
      <c r="CP9" s="2" t="s">
        <v>58</v>
      </c>
      <c r="CQ9" s="904">
        <v>923.29994623655898</v>
      </c>
      <c r="CR9" s="904">
        <v>1830.7300700483099</v>
      </c>
      <c r="CS9" s="906">
        <v>3957.02086956522</v>
      </c>
    </row>
    <row r="10" spans="1:99" x14ac:dyDescent="0.35">
      <c r="A10" s="13" t="s">
        <v>27</v>
      </c>
      <c r="B10" s="2" t="s">
        <v>24</v>
      </c>
      <c r="C10" s="802">
        <v>197.67700396825401</v>
      </c>
      <c r="D10" s="802">
        <v>407.75869565217403</v>
      </c>
      <c r="E10" s="804">
        <v>905.15301146679406</v>
      </c>
      <c r="R10" s="196"/>
      <c r="S10" s="13" t="s">
        <v>94</v>
      </c>
      <c r="T10" s="2" t="s">
        <v>28</v>
      </c>
      <c r="U10" s="808">
        <v>1309.90335432093</v>
      </c>
      <c r="V10" s="808">
        <v>2496.32232627242</v>
      </c>
      <c r="W10" s="810">
        <v>5482.9768896779897</v>
      </c>
      <c r="AH10" s="196"/>
      <c r="AI10" s="13" t="s">
        <v>27</v>
      </c>
      <c r="AJ10" s="2" t="s">
        <v>35</v>
      </c>
      <c r="AK10" s="814">
        <v>222.991322228293</v>
      </c>
      <c r="AL10" s="814">
        <v>454.92042093729998</v>
      </c>
      <c r="AM10" s="816">
        <v>1017.12195122888</v>
      </c>
      <c r="BB10" s="196"/>
      <c r="BC10" s="13" t="s">
        <v>94</v>
      </c>
      <c r="BD10" s="2" t="s">
        <v>36</v>
      </c>
      <c r="BE10" s="844">
        <v>890.20614923732398</v>
      </c>
      <c r="BF10" s="844">
        <v>1741.4177907758401</v>
      </c>
      <c r="BG10" s="846">
        <v>3707.41193098034</v>
      </c>
      <c r="BU10" s="196"/>
      <c r="BV10" s="13" t="s">
        <v>27</v>
      </c>
      <c r="BW10" s="2" t="s">
        <v>58</v>
      </c>
      <c r="BX10" s="874">
        <v>207.97763229758101</v>
      </c>
      <c r="BY10" s="874">
        <v>415.16646103896102</v>
      </c>
      <c r="BZ10" s="876">
        <v>914.01209236947795</v>
      </c>
      <c r="CN10" s="196"/>
      <c r="CO10" s="13" t="s">
        <v>94</v>
      </c>
      <c r="CP10" s="2" t="s">
        <v>59</v>
      </c>
      <c r="CQ10" s="904">
        <v>1041.33054884014</v>
      </c>
      <c r="CR10" s="904">
        <v>2570.1317828655201</v>
      </c>
      <c r="CS10" s="906">
        <v>6159.6823912608597</v>
      </c>
    </row>
    <row r="11" spans="1:99" x14ac:dyDescent="0.35">
      <c r="A11" s="13" t="s">
        <v>23</v>
      </c>
      <c r="B11" s="2" t="s">
        <v>28</v>
      </c>
      <c r="C11" s="802">
        <v>344.35852857339</v>
      </c>
      <c r="D11" s="802">
        <v>678.47887336305996</v>
      </c>
      <c r="E11" s="804">
        <v>1503.05520658727</v>
      </c>
      <c r="R11" s="196"/>
      <c r="S11" s="13" t="s">
        <v>95</v>
      </c>
      <c r="T11" s="2" t="s">
        <v>28</v>
      </c>
      <c r="U11" s="808">
        <v>1085.5440635994701</v>
      </c>
      <c r="V11" s="808">
        <v>2154.2438402213902</v>
      </c>
      <c r="W11" s="810">
        <v>4658.2071170648696</v>
      </c>
      <c r="AH11" s="196"/>
      <c r="AI11" s="13" t="s">
        <v>23</v>
      </c>
      <c r="AJ11" s="2" t="s">
        <v>36</v>
      </c>
      <c r="AK11" s="814">
        <v>236.21306696012601</v>
      </c>
      <c r="AL11" s="814">
        <v>477.85196774539497</v>
      </c>
      <c r="AM11" s="816">
        <v>1068.71009268272</v>
      </c>
      <c r="BB11" s="196"/>
      <c r="BC11" s="13" t="s">
        <v>95</v>
      </c>
      <c r="BD11" s="2" t="s">
        <v>36</v>
      </c>
      <c r="BE11" s="844">
        <v>693.45418417334497</v>
      </c>
      <c r="BF11" s="844">
        <v>1329.0234822734001</v>
      </c>
      <c r="BG11" s="846">
        <v>2980.8158244726401</v>
      </c>
      <c r="BU11" s="196"/>
      <c r="BV11" s="13" t="s">
        <v>23</v>
      </c>
      <c r="BW11" s="2" t="s">
        <v>59</v>
      </c>
      <c r="BX11" s="874">
        <v>293.82102656727102</v>
      </c>
      <c r="BY11" s="874">
        <v>737.07237086129305</v>
      </c>
      <c r="BZ11" s="876">
        <v>1712.65673775697</v>
      </c>
      <c r="CN11" s="196"/>
      <c r="CO11" s="13" t="s">
        <v>95</v>
      </c>
      <c r="CP11" s="2" t="s">
        <v>59</v>
      </c>
      <c r="CQ11" s="904">
        <v>762.09553505845099</v>
      </c>
      <c r="CR11" s="904">
        <v>2184.52651062106</v>
      </c>
      <c r="CS11" s="906">
        <v>5642.6055753897799</v>
      </c>
    </row>
    <row r="12" spans="1:99" x14ac:dyDescent="0.35">
      <c r="A12" s="13" t="s">
        <v>25</v>
      </c>
      <c r="B12" s="2" t="s">
        <v>28</v>
      </c>
      <c r="C12" s="802">
        <v>320.40446122988902</v>
      </c>
      <c r="D12" s="802">
        <v>622.40490352102597</v>
      </c>
      <c r="E12" s="804">
        <v>1348.39249811371</v>
      </c>
      <c r="R12" s="196"/>
      <c r="S12" s="13" t="s">
        <v>96</v>
      </c>
      <c r="T12" s="2" t="s">
        <v>28</v>
      </c>
      <c r="U12" s="808">
        <v>1021.95740381699</v>
      </c>
      <c r="V12" s="808">
        <v>2009.3753578194401</v>
      </c>
      <c r="W12" s="810">
        <v>4336.67630223783</v>
      </c>
      <c r="AH12" s="196"/>
      <c r="AI12" s="13" t="s">
        <v>25</v>
      </c>
      <c r="AJ12" s="2" t="s">
        <v>36</v>
      </c>
      <c r="AK12" s="814">
        <v>202.631838230201</v>
      </c>
      <c r="AL12" s="814">
        <v>406.06354104478601</v>
      </c>
      <c r="AM12" s="816">
        <v>863.37212273638204</v>
      </c>
      <c r="BB12" s="196"/>
      <c r="BC12" s="14" t="s">
        <v>96</v>
      </c>
      <c r="BD12" s="6" t="s">
        <v>36</v>
      </c>
      <c r="BE12" s="843">
        <v>681.21046014492799</v>
      </c>
      <c r="BF12" s="843">
        <v>1266.9706451612899</v>
      </c>
      <c r="BG12" s="847">
        <v>2765.8432256481701</v>
      </c>
      <c r="BU12" s="196"/>
      <c r="BV12" s="13" t="s">
        <v>25</v>
      </c>
      <c r="BW12" s="2" t="s">
        <v>59</v>
      </c>
      <c r="BX12" s="874">
        <v>271.74033328413401</v>
      </c>
      <c r="BY12" s="874">
        <v>669.88275669305995</v>
      </c>
      <c r="BZ12" s="876">
        <v>1623.3775955359599</v>
      </c>
      <c r="CN12" s="196"/>
      <c r="CO12" s="14" t="s">
        <v>96</v>
      </c>
      <c r="CP12" s="6" t="s">
        <v>59</v>
      </c>
      <c r="CQ12" s="903">
        <v>778.43805555555605</v>
      </c>
      <c r="CR12" s="903">
        <v>2068.4044444444398</v>
      </c>
      <c r="CS12" s="907">
        <v>5316.04812430324</v>
      </c>
    </row>
    <row r="13" spans="1:99" x14ac:dyDescent="0.35">
      <c r="A13" s="13" t="s">
        <v>26</v>
      </c>
      <c r="B13" s="2" t="s">
        <v>28</v>
      </c>
      <c r="C13" s="802">
        <v>263.58661419293298</v>
      </c>
      <c r="D13" s="802">
        <v>530.25356416951695</v>
      </c>
      <c r="E13" s="804">
        <v>1143.3273504123699</v>
      </c>
      <c r="R13" s="196"/>
      <c r="S13" s="13" t="s">
        <v>94</v>
      </c>
      <c r="T13" s="2" t="s">
        <v>29</v>
      </c>
      <c r="U13" s="808">
        <v>741.63547001402503</v>
      </c>
      <c r="V13" s="808">
        <v>1909.21801129647</v>
      </c>
      <c r="W13" s="810">
        <v>4790.9964648057403</v>
      </c>
      <c r="AH13" s="196"/>
      <c r="AI13" s="13" t="s">
        <v>26</v>
      </c>
      <c r="AJ13" s="2" t="s">
        <v>36</v>
      </c>
      <c r="AK13" s="814">
        <v>170.209812977409</v>
      </c>
      <c r="AL13" s="814">
        <v>321.59561164510001</v>
      </c>
      <c r="AM13" s="816">
        <v>724.01631627334598</v>
      </c>
      <c r="BB13" s="196"/>
      <c r="BU13" s="196"/>
      <c r="BV13" s="13" t="s">
        <v>26</v>
      </c>
      <c r="BW13" s="2" t="s">
        <v>59</v>
      </c>
      <c r="BX13" s="874">
        <v>225.486517849363</v>
      </c>
      <c r="BY13" s="874">
        <v>628.46749904794103</v>
      </c>
      <c r="BZ13" s="876">
        <v>1532.26993305522</v>
      </c>
      <c r="CN13" s="196"/>
    </row>
    <row r="14" spans="1:99" x14ac:dyDescent="0.35">
      <c r="A14" s="13" t="s">
        <v>27</v>
      </c>
      <c r="B14" s="2" t="s">
        <v>28</v>
      </c>
      <c r="C14" s="802">
        <v>225.714238368015</v>
      </c>
      <c r="D14" s="802">
        <v>445.31842029564098</v>
      </c>
      <c r="E14" s="804">
        <v>986.181815217392</v>
      </c>
      <c r="R14" s="196"/>
      <c r="S14" s="13" t="s">
        <v>95</v>
      </c>
      <c r="T14" s="2" t="s">
        <v>29</v>
      </c>
      <c r="U14" s="808">
        <v>727.33075797891695</v>
      </c>
      <c r="V14" s="808">
        <v>1806.48883018521</v>
      </c>
      <c r="W14" s="810">
        <v>4492.5057081046198</v>
      </c>
      <c r="AH14" s="196"/>
      <c r="AI14" s="14" t="s">
        <v>27</v>
      </c>
      <c r="AJ14" s="6" t="s">
        <v>36</v>
      </c>
      <c r="AK14" s="813">
        <v>169.102857210628</v>
      </c>
      <c r="AL14" s="813">
        <v>312.271360487339</v>
      </c>
      <c r="AM14" s="817">
        <v>688.14048297479997</v>
      </c>
      <c r="BB14" s="196"/>
      <c r="BU14" s="196"/>
      <c r="BV14" s="14" t="s">
        <v>27</v>
      </c>
      <c r="BW14" s="6" t="s">
        <v>59</v>
      </c>
      <c r="BX14" s="873">
        <v>224.715</v>
      </c>
      <c r="BY14" s="873">
        <v>588.49151577416399</v>
      </c>
      <c r="BZ14" s="877">
        <v>1422.53182573195</v>
      </c>
      <c r="CN14" s="196"/>
    </row>
    <row r="15" spans="1:99" x14ac:dyDescent="0.35">
      <c r="A15" s="13" t="s">
        <v>23</v>
      </c>
      <c r="B15" s="2" t="s">
        <v>29</v>
      </c>
      <c r="C15" s="802">
        <v>176.209923907975</v>
      </c>
      <c r="D15" s="802">
        <v>491.86681685220498</v>
      </c>
      <c r="E15" s="804">
        <v>1297.9579577429699</v>
      </c>
      <c r="R15" s="196"/>
      <c r="S15" s="13" t="s">
        <v>96</v>
      </c>
      <c r="T15" s="2" t="s">
        <v>29</v>
      </c>
      <c r="U15" s="808">
        <v>637.616572769953</v>
      </c>
      <c r="V15" s="808">
        <v>1568.49300483092</v>
      </c>
      <c r="W15" s="810">
        <v>3838.1011916971902</v>
      </c>
      <c r="AH15" s="196"/>
      <c r="BB15" s="196"/>
      <c r="BU15" s="196"/>
      <c r="CN15" s="196"/>
    </row>
    <row r="16" spans="1:99" x14ac:dyDescent="0.35">
      <c r="A16" s="13" t="s">
        <v>25</v>
      </c>
      <c r="B16" s="2" t="s">
        <v>29</v>
      </c>
      <c r="C16" s="802">
        <v>164.17468801542</v>
      </c>
      <c r="D16" s="802">
        <v>458.45980841317203</v>
      </c>
      <c r="E16" s="804">
        <v>1177.74148723301</v>
      </c>
      <c r="R16" s="196"/>
      <c r="S16" s="13" t="s">
        <v>94</v>
      </c>
      <c r="T16" s="2" t="s">
        <v>30</v>
      </c>
      <c r="U16" s="808">
        <v>1219.95733866403</v>
      </c>
      <c r="V16" s="808">
        <v>2511.9826790249899</v>
      </c>
      <c r="W16" s="810">
        <v>5368.3853871508099</v>
      </c>
      <c r="AH16" s="196"/>
      <c r="BB16" s="196"/>
      <c r="BU16" s="196"/>
      <c r="CN16" s="196"/>
    </row>
    <row r="17" spans="1:99" x14ac:dyDescent="0.35">
      <c r="A17" s="13" t="s">
        <v>26</v>
      </c>
      <c r="B17" s="2" t="s">
        <v>29</v>
      </c>
      <c r="C17" s="802">
        <v>157.91181765358601</v>
      </c>
      <c r="D17" s="802">
        <v>423.37361986258401</v>
      </c>
      <c r="E17" s="804">
        <v>1074.1763465505701</v>
      </c>
      <c r="R17" s="196"/>
      <c r="S17" s="13" t="s">
        <v>95</v>
      </c>
      <c r="T17" s="2" t="s">
        <v>30</v>
      </c>
      <c r="U17" s="808">
        <v>954.74158942225699</v>
      </c>
      <c r="V17" s="808">
        <v>2150.3822129660598</v>
      </c>
      <c r="W17" s="810">
        <v>5156.2733034941002</v>
      </c>
      <c r="AH17" s="196"/>
      <c r="BB17" s="196"/>
      <c r="BU17" s="196"/>
      <c r="CN17" s="196"/>
    </row>
    <row r="18" spans="1:99" x14ac:dyDescent="0.35">
      <c r="A18" s="13" t="s">
        <v>27</v>
      </c>
      <c r="B18" s="2" t="s">
        <v>29</v>
      </c>
      <c r="C18" s="802">
        <v>150.00880171278001</v>
      </c>
      <c r="D18" s="802">
        <v>378.44175824175801</v>
      </c>
      <c r="E18" s="804">
        <v>940.90233454106306</v>
      </c>
      <c r="R18" s="196"/>
      <c r="S18" s="13" t="s">
        <v>96</v>
      </c>
      <c r="T18" s="2" t="s">
        <v>30</v>
      </c>
      <c r="U18" s="808">
        <v>1073.9857782215799</v>
      </c>
      <c r="V18" s="808">
        <v>2071.5412579037602</v>
      </c>
      <c r="W18" s="810">
        <v>4611.0391574106498</v>
      </c>
      <c r="AH18" s="196"/>
      <c r="BB18" s="196"/>
      <c r="BU18" s="196"/>
      <c r="CN18" s="196"/>
    </row>
    <row r="19" spans="1:99" x14ac:dyDescent="0.35">
      <c r="A19" s="13" t="s">
        <v>23</v>
      </c>
      <c r="B19" s="2" t="s">
        <v>30</v>
      </c>
      <c r="C19" s="802">
        <v>293.41060955994402</v>
      </c>
      <c r="D19" s="802">
        <v>591.42243471287497</v>
      </c>
      <c r="E19" s="804">
        <v>1300.26899280513</v>
      </c>
      <c r="R19" s="196"/>
      <c r="S19" s="13" t="s">
        <v>94</v>
      </c>
      <c r="T19" s="2" t="s">
        <v>31</v>
      </c>
      <c r="U19" s="808">
        <v>1136.24345175544</v>
      </c>
      <c r="V19" s="808">
        <v>2302.3869164981002</v>
      </c>
      <c r="W19" s="810">
        <v>5092.9942692185004</v>
      </c>
      <c r="AH19" s="196"/>
      <c r="BB19" s="196"/>
      <c r="BU19" s="196"/>
      <c r="CN19" s="196"/>
    </row>
    <row r="20" spans="1:99" x14ac:dyDescent="0.35">
      <c r="A20" s="13" t="s">
        <v>25</v>
      </c>
      <c r="B20" s="2" t="s">
        <v>30</v>
      </c>
      <c r="C20" s="802">
        <v>266.91190538009999</v>
      </c>
      <c r="D20" s="802">
        <v>547.17305431387695</v>
      </c>
      <c r="E20" s="804">
        <v>1208.19356195366</v>
      </c>
      <c r="R20" s="196"/>
      <c r="S20" s="13" t="s">
        <v>95</v>
      </c>
      <c r="T20" s="2" t="s">
        <v>31</v>
      </c>
      <c r="U20" s="808">
        <v>996.841044279681</v>
      </c>
      <c r="V20" s="808">
        <v>2063.2032151509102</v>
      </c>
      <c r="W20" s="810">
        <v>4601.7595520172099</v>
      </c>
      <c r="AH20" s="196"/>
      <c r="BB20" s="196"/>
      <c r="BU20" s="196"/>
      <c r="CN20" s="196"/>
    </row>
    <row r="21" spans="1:99" x14ac:dyDescent="0.35">
      <c r="A21" s="13" t="s">
        <v>26</v>
      </c>
      <c r="B21" s="2" t="s">
        <v>30</v>
      </c>
      <c r="C21" s="802">
        <v>229.66900250937101</v>
      </c>
      <c r="D21" s="802">
        <v>472.01110838595503</v>
      </c>
      <c r="E21" s="804">
        <v>1072.3220897818701</v>
      </c>
      <c r="R21" s="196"/>
      <c r="S21" s="14" t="s">
        <v>96</v>
      </c>
      <c r="T21" s="6" t="s">
        <v>31</v>
      </c>
      <c r="U21" s="807">
        <v>919.81252364066199</v>
      </c>
      <c r="V21" s="807">
        <v>1858.1912222222199</v>
      </c>
      <c r="W21" s="811">
        <v>4083.5873913043501</v>
      </c>
      <c r="AH21" s="196"/>
      <c r="BB21" s="196"/>
      <c r="BU21" s="196"/>
      <c r="CN21" s="196"/>
    </row>
    <row r="22" spans="1:99" x14ac:dyDescent="0.35">
      <c r="A22" s="13" t="s">
        <v>27</v>
      </c>
      <c r="B22" s="2" t="s">
        <v>30</v>
      </c>
      <c r="C22" s="802">
        <v>231.81386985018801</v>
      </c>
      <c r="D22" s="802">
        <v>448.42791666666699</v>
      </c>
      <c r="E22" s="804">
        <v>994.37244244124304</v>
      </c>
      <c r="R22" s="196"/>
      <c r="AH22" s="196"/>
      <c r="BB22" s="196"/>
      <c r="BU22" s="196"/>
      <c r="CN22" s="196"/>
    </row>
    <row r="23" spans="1:99" x14ac:dyDescent="0.35">
      <c r="A23" s="13" t="s">
        <v>23</v>
      </c>
      <c r="B23" s="2" t="s">
        <v>31</v>
      </c>
      <c r="C23" s="802">
        <v>292.233020658805</v>
      </c>
      <c r="D23" s="802">
        <v>613.00846818409502</v>
      </c>
      <c r="E23" s="804">
        <v>1376.19570005642</v>
      </c>
      <c r="R23" s="196"/>
      <c r="AH23" s="196"/>
      <c r="BB23" s="196"/>
      <c r="BU23" s="196"/>
      <c r="CN23" s="196"/>
    </row>
    <row r="24" spans="1:99" x14ac:dyDescent="0.35">
      <c r="A24" s="13" t="s">
        <v>25</v>
      </c>
      <c r="B24" s="2" t="s">
        <v>31</v>
      </c>
      <c r="C24" s="802">
        <v>270.76318935956698</v>
      </c>
      <c r="D24" s="802">
        <v>571.025170348507</v>
      </c>
      <c r="E24" s="804">
        <v>1256.61196137414</v>
      </c>
      <c r="R24" s="196"/>
      <c r="AH24" s="196"/>
      <c r="BB24" s="196"/>
      <c r="BU24" s="196"/>
      <c r="CN24" s="196"/>
    </row>
    <row r="25" spans="1:99" x14ac:dyDescent="0.35">
      <c r="A25" s="13" t="s">
        <v>26</v>
      </c>
      <c r="B25" s="2" t="s">
        <v>31</v>
      </c>
      <c r="C25" s="802">
        <v>226.712045015162</v>
      </c>
      <c r="D25" s="802">
        <v>480.60339945324603</v>
      </c>
      <c r="E25" s="804">
        <v>1073.31572241496</v>
      </c>
      <c r="R25" s="196"/>
      <c r="AH25" s="196"/>
      <c r="BB25" s="196"/>
      <c r="BU25" s="196"/>
      <c r="CN25" s="196"/>
    </row>
    <row r="26" spans="1:99" ht="15.5" x14ac:dyDescent="0.35">
      <c r="A26" s="14" t="s">
        <v>27</v>
      </c>
      <c r="B26" s="6" t="s">
        <v>31</v>
      </c>
      <c r="C26" s="801">
        <v>209.03442080378201</v>
      </c>
      <c r="D26" s="801">
        <v>426.59564447317399</v>
      </c>
      <c r="E26" s="805">
        <v>954.68863413760198</v>
      </c>
      <c r="R26" s="196"/>
      <c r="AH26" s="196"/>
      <c r="AI26" s="11" t="s">
        <v>309</v>
      </c>
      <c r="AO26" s="11" t="s">
        <v>570</v>
      </c>
      <c r="BB26" s="196"/>
      <c r="BC26" s="11" t="s">
        <v>314</v>
      </c>
      <c r="BI26" s="11" t="s">
        <v>575</v>
      </c>
      <c r="BU26" s="196"/>
      <c r="BV26" s="11" t="s">
        <v>319</v>
      </c>
      <c r="CB26" s="11" t="s">
        <v>580</v>
      </c>
      <c r="CN26" s="196"/>
      <c r="CO26" s="11" t="s">
        <v>324</v>
      </c>
      <c r="CU26" s="11" t="s">
        <v>585</v>
      </c>
    </row>
    <row r="27" spans="1:99" x14ac:dyDescent="0.35">
      <c r="R27" s="196"/>
      <c r="AH27" s="196"/>
      <c r="AI27" s="2" t="s">
        <v>24</v>
      </c>
      <c r="AJ27" s="2"/>
      <c r="AK27" s="2"/>
      <c r="AL27" s="2"/>
      <c r="AM27" s="2"/>
      <c r="BB27" s="196"/>
      <c r="BC27" s="2" t="s">
        <v>24</v>
      </c>
      <c r="BD27" s="2"/>
      <c r="BE27" s="2"/>
      <c r="BF27" s="2"/>
      <c r="BG27" s="2"/>
      <c r="BU27" s="196"/>
      <c r="BV27" s="2" t="s">
        <v>24</v>
      </c>
      <c r="BW27" s="2"/>
      <c r="BX27" s="2"/>
      <c r="BY27" s="2"/>
      <c r="BZ27" s="2"/>
      <c r="CN27" s="196"/>
      <c r="CO27" s="2" t="s">
        <v>24</v>
      </c>
      <c r="CP27" s="2"/>
      <c r="CQ27" s="2"/>
      <c r="CR27" s="2"/>
      <c r="CS27" s="2"/>
    </row>
    <row r="28" spans="1:99" x14ac:dyDescent="0.35">
      <c r="R28" s="196"/>
      <c r="AH28" s="196"/>
      <c r="AI28" s="12" t="s">
        <v>18</v>
      </c>
      <c r="AJ28" s="15" t="s">
        <v>34</v>
      </c>
      <c r="AK28" s="818" t="s">
        <v>20</v>
      </c>
      <c r="AL28" s="818" t="s">
        <v>21</v>
      </c>
      <c r="AM28" s="821" t="s">
        <v>22</v>
      </c>
      <c r="BB28" s="196"/>
      <c r="BC28" s="12" t="s">
        <v>18</v>
      </c>
      <c r="BD28" s="15" t="s">
        <v>34</v>
      </c>
      <c r="BE28" s="848" t="s">
        <v>20</v>
      </c>
      <c r="BF28" s="848" t="s">
        <v>21</v>
      </c>
      <c r="BG28" s="851" t="s">
        <v>22</v>
      </c>
      <c r="BU28" s="196"/>
      <c r="BV28" s="12" t="s">
        <v>18</v>
      </c>
      <c r="BW28" s="15" t="s">
        <v>34</v>
      </c>
      <c r="BX28" s="878" t="s">
        <v>20</v>
      </c>
      <c r="BY28" s="878" t="s">
        <v>21</v>
      </c>
      <c r="BZ28" s="881" t="s">
        <v>22</v>
      </c>
      <c r="CN28" s="196"/>
      <c r="CO28" s="12" t="s">
        <v>18</v>
      </c>
      <c r="CP28" s="15" t="s">
        <v>34</v>
      </c>
      <c r="CQ28" s="908" t="s">
        <v>20</v>
      </c>
      <c r="CR28" s="908" t="s">
        <v>21</v>
      </c>
      <c r="CS28" s="911" t="s">
        <v>22</v>
      </c>
    </row>
    <row r="29" spans="1:99" x14ac:dyDescent="0.35">
      <c r="R29" s="196"/>
      <c r="AH29" s="196"/>
      <c r="AI29" s="12" t="s">
        <v>23</v>
      </c>
      <c r="AJ29" s="15" t="s">
        <v>35</v>
      </c>
      <c r="AK29" s="818">
        <v>282.24390557053198</v>
      </c>
      <c r="AL29" s="818">
        <v>597.23239006121901</v>
      </c>
      <c r="AM29" s="821">
        <v>1337.60044430936</v>
      </c>
      <c r="BB29" s="196"/>
      <c r="BC29" s="12" t="s">
        <v>94</v>
      </c>
      <c r="BD29" s="15" t="s">
        <v>35</v>
      </c>
      <c r="BE29" s="848">
        <v>1093.3137208056201</v>
      </c>
      <c r="BF29" s="848">
        <v>2190.7971846866599</v>
      </c>
      <c r="BG29" s="851">
        <v>4797.49382911253</v>
      </c>
      <c r="BU29" s="196"/>
      <c r="BV29" s="12" t="s">
        <v>23</v>
      </c>
      <c r="BW29" s="15" t="s">
        <v>58</v>
      </c>
      <c r="BX29" s="878">
        <v>269.58339546835799</v>
      </c>
      <c r="BY29" s="878">
        <v>567.441793258438</v>
      </c>
      <c r="BZ29" s="881">
        <v>1279.0126623271001</v>
      </c>
      <c r="CN29" s="196"/>
      <c r="CO29" s="12" t="s">
        <v>94</v>
      </c>
      <c r="CP29" s="15" t="s">
        <v>58</v>
      </c>
      <c r="CQ29" s="908">
        <v>1047.2231951997801</v>
      </c>
      <c r="CR29" s="908">
        <v>2107.0598706810001</v>
      </c>
      <c r="CS29" s="911">
        <v>4559.7392069627404</v>
      </c>
    </row>
    <row r="30" spans="1:99" x14ac:dyDescent="0.35">
      <c r="R30" s="196"/>
      <c r="AH30" s="196"/>
      <c r="AI30" s="13" t="s">
        <v>25</v>
      </c>
      <c r="AJ30" s="2" t="s">
        <v>35</v>
      </c>
      <c r="AK30" s="820">
        <v>269.79533950606498</v>
      </c>
      <c r="AL30" s="820">
        <v>580.71022171035099</v>
      </c>
      <c r="AM30" s="822">
        <v>1251.8226096586</v>
      </c>
      <c r="BB30" s="196"/>
      <c r="BC30" s="13" t="s">
        <v>95</v>
      </c>
      <c r="BD30" s="2" t="s">
        <v>35</v>
      </c>
      <c r="BE30" s="850">
        <v>1054.13551876116</v>
      </c>
      <c r="BF30" s="850">
        <v>2090.0535525564601</v>
      </c>
      <c r="BG30" s="852">
        <v>4546.0126713072004</v>
      </c>
      <c r="BU30" s="196"/>
      <c r="BV30" s="13" t="s">
        <v>25</v>
      </c>
      <c r="BW30" s="2" t="s">
        <v>58</v>
      </c>
      <c r="BX30" s="880">
        <v>250.189821012349</v>
      </c>
      <c r="BY30" s="880">
        <v>538.037992612415</v>
      </c>
      <c r="BZ30" s="882">
        <v>1167.25785394643</v>
      </c>
      <c r="CN30" s="196"/>
      <c r="CO30" s="13" t="s">
        <v>95</v>
      </c>
      <c r="CP30" s="2" t="s">
        <v>58</v>
      </c>
      <c r="CQ30" s="910">
        <v>997.934650710852</v>
      </c>
      <c r="CR30" s="910">
        <v>1977.3298611990999</v>
      </c>
      <c r="CS30" s="912">
        <v>4283.9972428395704</v>
      </c>
    </row>
    <row r="31" spans="1:99" x14ac:dyDescent="0.35">
      <c r="R31" s="196"/>
      <c r="AH31" s="196"/>
      <c r="AI31" s="13" t="s">
        <v>26</v>
      </c>
      <c r="AJ31" s="2" t="s">
        <v>35</v>
      </c>
      <c r="AK31" s="820">
        <v>218.77046936645399</v>
      </c>
      <c r="AL31" s="820">
        <v>463.66411258585498</v>
      </c>
      <c r="AM31" s="822">
        <v>1032.7982714183599</v>
      </c>
      <c r="BB31" s="196"/>
      <c r="BC31" s="13" t="s">
        <v>96</v>
      </c>
      <c r="BD31" s="2" t="s">
        <v>35</v>
      </c>
      <c r="BE31" s="850">
        <v>886.21216666666703</v>
      </c>
      <c r="BF31" s="850">
        <v>1760.24866666667</v>
      </c>
      <c r="BG31" s="852">
        <v>3803.5621304347801</v>
      </c>
      <c r="BU31" s="196"/>
      <c r="BV31" s="13" t="s">
        <v>26</v>
      </c>
      <c r="BW31" s="2" t="s">
        <v>58</v>
      </c>
      <c r="BX31" s="880">
        <v>205.82128429977999</v>
      </c>
      <c r="BY31" s="880">
        <v>432.62736623465702</v>
      </c>
      <c r="BZ31" s="882">
        <v>962.27497036281795</v>
      </c>
      <c r="CN31" s="196"/>
      <c r="CO31" s="13" t="s">
        <v>96</v>
      </c>
      <c r="CP31" s="2" t="s">
        <v>58</v>
      </c>
      <c r="CQ31" s="910">
        <v>845.88426570048296</v>
      </c>
      <c r="CR31" s="910">
        <v>1662.2850000000001</v>
      </c>
      <c r="CS31" s="912">
        <v>3574.0156649906298</v>
      </c>
    </row>
    <row r="32" spans="1:99" x14ac:dyDescent="0.35">
      <c r="R32" s="196"/>
      <c r="AH32" s="196"/>
      <c r="AI32" s="13" t="s">
        <v>27</v>
      </c>
      <c r="AJ32" s="2" t="s">
        <v>35</v>
      </c>
      <c r="AK32" s="820">
        <v>207.89286622073601</v>
      </c>
      <c r="AL32" s="820">
        <v>427.82658568243301</v>
      </c>
      <c r="AM32" s="822">
        <v>949.90975543478305</v>
      </c>
      <c r="BB32" s="196"/>
      <c r="BC32" s="13" t="s">
        <v>94</v>
      </c>
      <c r="BD32" s="2" t="s">
        <v>36</v>
      </c>
      <c r="BE32" s="850">
        <v>816.413527849003</v>
      </c>
      <c r="BF32" s="850">
        <v>1465.54487020433</v>
      </c>
      <c r="BG32" s="852">
        <v>3295.4927479548101</v>
      </c>
      <c r="BU32" s="196"/>
      <c r="BV32" s="13" t="s">
        <v>27</v>
      </c>
      <c r="BW32" s="2" t="s">
        <v>58</v>
      </c>
      <c r="BX32" s="880">
        <v>196.10223196368801</v>
      </c>
      <c r="BY32" s="880">
        <v>398.40455913978502</v>
      </c>
      <c r="BZ32" s="882">
        <v>878.062574700494</v>
      </c>
      <c r="CN32" s="196"/>
      <c r="CO32" s="13" t="s">
        <v>94</v>
      </c>
      <c r="CP32" s="2" t="s">
        <v>59</v>
      </c>
      <c r="CQ32" s="910">
        <v>1037.9617418364301</v>
      </c>
      <c r="CR32" s="910">
        <v>2269.4393802550298</v>
      </c>
      <c r="CS32" s="912">
        <v>4877.4859520039699</v>
      </c>
    </row>
    <row r="33" spans="18:99" x14ac:dyDescent="0.35">
      <c r="R33" s="196"/>
      <c r="AH33" s="196"/>
      <c r="AI33" s="13" t="s">
        <v>23</v>
      </c>
      <c r="AJ33" s="2" t="s">
        <v>36</v>
      </c>
      <c r="AK33" s="820">
        <v>202.74128942539701</v>
      </c>
      <c r="AL33" s="820">
        <v>393.845711227903</v>
      </c>
      <c r="AM33" s="822">
        <v>955.76499482495205</v>
      </c>
      <c r="BB33" s="196"/>
      <c r="BC33" s="13" t="s">
        <v>95</v>
      </c>
      <c r="BD33" s="2" t="s">
        <v>36</v>
      </c>
      <c r="BE33" s="850">
        <v>667.62655124513299</v>
      </c>
      <c r="BF33" s="850">
        <v>1191.2683989980401</v>
      </c>
      <c r="BG33" s="852">
        <v>2660.7206543535499</v>
      </c>
      <c r="BU33" s="196"/>
      <c r="BV33" s="13" t="s">
        <v>23</v>
      </c>
      <c r="BW33" s="2" t="s">
        <v>59</v>
      </c>
      <c r="BX33" s="880">
        <v>277.961341222214</v>
      </c>
      <c r="BY33" s="880">
        <v>657.52742184749695</v>
      </c>
      <c r="BZ33" s="882">
        <v>1394.2385944175001</v>
      </c>
      <c r="CN33" s="196"/>
      <c r="CO33" s="13" t="s">
        <v>95</v>
      </c>
      <c r="CP33" s="2" t="s">
        <v>59</v>
      </c>
      <c r="CQ33" s="910">
        <v>763.23246670549202</v>
      </c>
      <c r="CR33" s="910">
        <v>1971.68133398042</v>
      </c>
      <c r="CS33" s="912">
        <v>4896.5990287022296</v>
      </c>
    </row>
    <row r="34" spans="18:99" x14ac:dyDescent="0.35">
      <c r="R34" s="196"/>
      <c r="AH34" s="196"/>
      <c r="AI34" s="13" t="s">
        <v>25</v>
      </c>
      <c r="AJ34" s="2" t="s">
        <v>36</v>
      </c>
      <c r="AK34" s="820">
        <v>165.46767462422599</v>
      </c>
      <c r="AL34" s="820">
        <v>305.94404549732701</v>
      </c>
      <c r="AM34" s="822">
        <v>721.64693988441695</v>
      </c>
      <c r="BB34" s="196"/>
      <c r="BC34" s="14" t="s">
        <v>96</v>
      </c>
      <c r="BD34" s="6" t="s">
        <v>36</v>
      </c>
      <c r="BE34" s="849">
        <v>614.80485965121898</v>
      </c>
      <c r="BF34" s="849">
        <v>1080.95608695652</v>
      </c>
      <c r="BG34" s="853">
        <v>2368.69215942029</v>
      </c>
      <c r="BU34" s="196"/>
      <c r="BV34" s="13" t="s">
        <v>25</v>
      </c>
      <c r="BW34" s="2" t="s">
        <v>59</v>
      </c>
      <c r="BX34" s="880">
        <v>268.31613878970398</v>
      </c>
      <c r="BY34" s="880">
        <v>652.24914457895704</v>
      </c>
      <c r="BZ34" s="882">
        <v>1488.0514199645299</v>
      </c>
      <c r="CN34" s="196"/>
      <c r="CO34" s="14" t="s">
        <v>96</v>
      </c>
      <c r="CP34" s="6" t="s">
        <v>59</v>
      </c>
      <c r="CQ34" s="909">
        <v>647.30884766957195</v>
      </c>
      <c r="CR34" s="909">
        <v>1723.03753502415</v>
      </c>
      <c r="CS34" s="913">
        <v>4252.6974166666696</v>
      </c>
    </row>
    <row r="35" spans="18:99" x14ac:dyDescent="0.35">
      <c r="R35" s="196"/>
      <c r="AH35" s="196"/>
      <c r="AI35" s="13" t="s">
        <v>26</v>
      </c>
      <c r="AJ35" s="2" t="s">
        <v>36</v>
      </c>
      <c r="AK35" s="820">
        <v>150.73782207866401</v>
      </c>
      <c r="AL35" s="820">
        <v>279.03947162478403</v>
      </c>
      <c r="AM35" s="822">
        <v>647.37314761303401</v>
      </c>
      <c r="BB35" s="196"/>
      <c r="BU35" s="196"/>
      <c r="BV35" s="13" t="s">
        <v>26</v>
      </c>
      <c r="BW35" s="2" t="s">
        <v>59</v>
      </c>
      <c r="BX35" s="880">
        <v>216.77562421266299</v>
      </c>
      <c r="BY35" s="880">
        <v>587.02663889909297</v>
      </c>
      <c r="BZ35" s="882">
        <v>1375.83486833999</v>
      </c>
      <c r="CN35" s="196"/>
    </row>
    <row r="36" spans="18:99" x14ac:dyDescent="0.35">
      <c r="R36" s="196"/>
      <c r="AH36" s="196"/>
      <c r="AI36" s="14" t="s">
        <v>27</v>
      </c>
      <c r="AJ36" s="6" t="s">
        <v>36</v>
      </c>
      <c r="AK36" s="819">
        <v>155.75727401130001</v>
      </c>
      <c r="AL36" s="819">
        <v>293.16698241108998</v>
      </c>
      <c r="AM36" s="823">
        <v>651.19128259408603</v>
      </c>
      <c r="BB36" s="196"/>
      <c r="BU36" s="196"/>
      <c r="BV36" s="14" t="s">
        <v>27</v>
      </c>
      <c r="BW36" s="6" t="s">
        <v>59</v>
      </c>
      <c r="BX36" s="879">
        <v>231.37164130434701</v>
      </c>
      <c r="BY36" s="879">
        <v>563.74690366721404</v>
      </c>
      <c r="BZ36" s="883">
        <v>1283.10697680098</v>
      </c>
      <c r="CN36" s="196"/>
    </row>
    <row r="37" spans="18:99" x14ac:dyDescent="0.35">
      <c r="R37" s="196"/>
      <c r="AH37" s="196"/>
      <c r="BB37" s="196"/>
      <c r="BU37" s="196"/>
      <c r="CN37" s="196"/>
    </row>
    <row r="38" spans="18:99" x14ac:dyDescent="0.35">
      <c r="R38" s="196"/>
      <c r="AH38" s="196"/>
      <c r="BB38" s="196"/>
      <c r="BU38" s="196"/>
      <c r="CN38" s="196"/>
    </row>
    <row r="39" spans="18:99" x14ac:dyDescent="0.35">
      <c r="R39" s="196"/>
      <c r="AH39" s="196"/>
      <c r="BB39" s="196"/>
      <c r="BU39" s="196"/>
      <c r="CN39" s="196"/>
    </row>
    <row r="40" spans="18:99" x14ac:dyDescent="0.35">
      <c r="R40" s="196"/>
      <c r="AH40" s="196"/>
      <c r="BB40" s="196"/>
      <c r="BU40" s="196"/>
      <c r="CN40" s="196"/>
    </row>
    <row r="41" spans="18:99" x14ac:dyDescent="0.35">
      <c r="R41" s="196"/>
      <c r="AH41" s="196"/>
      <c r="BB41" s="196"/>
      <c r="BU41" s="196"/>
      <c r="CN41" s="196"/>
    </row>
    <row r="42" spans="18:99" x14ac:dyDescent="0.35">
      <c r="R42" s="196"/>
      <c r="AH42" s="196"/>
      <c r="BB42" s="196"/>
      <c r="BU42" s="196"/>
      <c r="CN42" s="196"/>
    </row>
    <row r="43" spans="18:99" x14ac:dyDescent="0.35">
      <c r="R43" s="196"/>
      <c r="AH43" s="196"/>
      <c r="BB43" s="196"/>
      <c r="BU43" s="196"/>
      <c r="CN43" s="196"/>
    </row>
    <row r="44" spans="18:99" x14ac:dyDescent="0.35">
      <c r="R44" s="196"/>
      <c r="AH44" s="196"/>
      <c r="BB44" s="196"/>
      <c r="BU44" s="196"/>
      <c r="CN44" s="196"/>
    </row>
    <row r="45" spans="18:99" x14ac:dyDescent="0.35">
      <c r="R45" s="196"/>
      <c r="AH45" s="196"/>
      <c r="BB45" s="196"/>
      <c r="BU45" s="196"/>
      <c r="CN45" s="196"/>
    </row>
    <row r="46" spans="18:99" x14ac:dyDescent="0.35">
      <c r="R46" s="196"/>
      <c r="AH46" s="196"/>
      <c r="BB46" s="196"/>
      <c r="BU46" s="196"/>
      <c r="CN46" s="196"/>
    </row>
    <row r="47" spans="18:99" x14ac:dyDescent="0.35">
      <c r="R47" s="196"/>
      <c r="AH47" s="196"/>
      <c r="BB47" s="196"/>
      <c r="BU47" s="196"/>
      <c r="CN47" s="196"/>
    </row>
    <row r="48" spans="18:99" ht="15.5" x14ac:dyDescent="0.35">
      <c r="R48" s="196"/>
      <c r="AH48" s="196"/>
      <c r="AI48" s="11" t="s">
        <v>310</v>
      </c>
      <c r="AO48" s="11" t="s">
        <v>571</v>
      </c>
      <c r="BB48" s="196"/>
      <c r="BC48" s="11" t="s">
        <v>315</v>
      </c>
      <c r="BI48" s="11" t="s">
        <v>576</v>
      </c>
      <c r="BU48" s="196"/>
      <c r="BV48" s="11" t="s">
        <v>320</v>
      </c>
      <c r="CB48" s="11" t="s">
        <v>581</v>
      </c>
      <c r="CN48" s="196"/>
      <c r="CO48" s="11" t="s">
        <v>325</v>
      </c>
      <c r="CU48" s="11" t="s">
        <v>586</v>
      </c>
    </row>
    <row r="49" spans="18:97" x14ac:dyDescent="0.35">
      <c r="R49" s="196"/>
      <c r="AH49" s="196"/>
      <c r="AI49" s="2" t="s">
        <v>28</v>
      </c>
      <c r="AJ49" s="2"/>
      <c r="AK49" s="2"/>
      <c r="AL49" s="2"/>
      <c r="AM49" s="2"/>
      <c r="BB49" s="196"/>
      <c r="BC49" s="2" t="s">
        <v>28</v>
      </c>
      <c r="BD49" s="2"/>
      <c r="BE49" s="2"/>
      <c r="BF49" s="2"/>
      <c r="BG49" s="2"/>
      <c r="BU49" s="196"/>
      <c r="BV49" s="2" t="s">
        <v>28</v>
      </c>
      <c r="BW49" s="2"/>
      <c r="BX49" s="2"/>
      <c r="BY49" s="2"/>
      <c r="BZ49" s="2"/>
      <c r="CN49" s="196"/>
      <c r="CO49" s="2" t="s">
        <v>28</v>
      </c>
      <c r="CP49" s="2"/>
      <c r="CQ49" s="2"/>
      <c r="CR49" s="2"/>
      <c r="CS49" s="2"/>
    </row>
    <row r="50" spans="18:97" x14ac:dyDescent="0.35">
      <c r="R50" s="196"/>
      <c r="AH50" s="196"/>
      <c r="AI50" s="12" t="s">
        <v>18</v>
      </c>
      <c r="AJ50" s="15" t="s">
        <v>34</v>
      </c>
      <c r="AK50" s="824" t="s">
        <v>20</v>
      </c>
      <c r="AL50" s="824" t="s">
        <v>21</v>
      </c>
      <c r="AM50" s="827" t="s">
        <v>22</v>
      </c>
      <c r="BB50" s="196"/>
      <c r="BC50" s="12" t="s">
        <v>18</v>
      </c>
      <c r="BD50" s="15" t="s">
        <v>34</v>
      </c>
      <c r="BE50" s="854" t="s">
        <v>20</v>
      </c>
      <c r="BF50" s="854" t="s">
        <v>21</v>
      </c>
      <c r="BG50" s="857" t="s">
        <v>22</v>
      </c>
      <c r="BU50" s="196"/>
      <c r="BV50" s="12" t="s">
        <v>18</v>
      </c>
      <c r="BW50" s="15" t="s">
        <v>34</v>
      </c>
      <c r="BX50" s="884" t="s">
        <v>20</v>
      </c>
      <c r="BY50" s="884" t="s">
        <v>21</v>
      </c>
      <c r="BZ50" s="887" t="s">
        <v>22</v>
      </c>
      <c r="CN50" s="196"/>
      <c r="CO50" s="12" t="s">
        <v>18</v>
      </c>
      <c r="CP50" s="15" t="s">
        <v>34</v>
      </c>
      <c r="CQ50" s="914" t="s">
        <v>20</v>
      </c>
      <c r="CR50" s="914" t="s">
        <v>21</v>
      </c>
      <c r="CS50" s="917" t="s">
        <v>22</v>
      </c>
    </row>
    <row r="51" spans="18:97" x14ac:dyDescent="0.35">
      <c r="R51" s="196"/>
      <c r="AH51" s="196"/>
      <c r="AI51" s="12" t="s">
        <v>23</v>
      </c>
      <c r="AJ51" s="15" t="s">
        <v>35</v>
      </c>
      <c r="AK51" s="824">
        <v>367.63775526671998</v>
      </c>
      <c r="AL51" s="824">
        <v>718.05468962096495</v>
      </c>
      <c r="AM51" s="827">
        <v>1614.65907584245</v>
      </c>
      <c r="BB51" s="196"/>
      <c r="BC51" s="12" t="s">
        <v>94</v>
      </c>
      <c r="BD51" s="15" t="s">
        <v>35</v>
      </c>
      <c r="BE51" s="854">
        <v>1426.12136625375</v>
      </c>
      <c r="BF51" s="854">
        <v>2688.4950234694802</v>
      </c>
      <c r="BG51" s="857">
        <v>5930.03677175761</v>
      </c>
      <c r="BU51" s="196"/>
      <c r="BV51" s="12" t="s">
        <v>23</v>
      </c>
      <c r="BW51" s="15" t="s">
        <v>58</v>
      </c>
      <c r="BX51" s="884">
        <v>340.18694767995902</v>
      </c>
      <c r="BY51" s="884">
        <v>666.23641415335806</v>
      </c>
      <c r="BZ51" s="887">
        <v>1460.5157385075399</v>
      </c>
      <c r="CN51" s="196"/>
      <c r="CO51" s="12" t="s">
        <v>94</v>
      </c>
      <c r="CP51" s="15" t="s">
        <v>58</v>
      </c>
      <c r="CQ51" s="914">
        <v>1295.3254423303099</v>
      </c>
      <c r="CR51" s="914">
        <v>2443.46003815822</v>
      </c>
      <c r="CS51" s="917">
        <v>5274.0723893293998</v>
      </c>
    </row>
    <row r="52" spans="18:97" x14ac:dyDescent="0.35">
      <c r="R52" s="196"/>
      <c r="AH52" s="196"/>
      <c r="AI52" s="13" t="s">
        <v>25</v>
      </c>
      <c r="AJ52" s="2" t="s">
        <v>35</v>
      </c>
      <c r="AK52" s="826">
        <v>342.34937022681203</v>
      </c>
      <c r="AL52" s="826">
        <v>661.69688690574606</v>
      </c>
      <c r="AM52" s="828">
        <v>1444.6603029007599</v>
      </c>
      <c r="BB52" s="196"/>
      <c r="BC52" s="13" t="s">
        <v>95</v>
      </c>
      <c r="BD52" s="2" t="s">
        <v>35</v>
      </c>
      <c r="BE52" s="856">
        <v>1264.66326562468</v>
      </c>
      <c r="BF52" s="856">
        <v>2423.5770705456498</v>
      </c>
      <c r="BG52" s="858">
        <v>5207.9065406263799</v>
      </c>
      <c r="BU52" s="196"/>
      <c r="BV52" s="13" t="s">
        <v>25</v>
      </c>
      <c r="BW52" s="2" t="s">
        <v>58</v>
      </c>
      <c r="BX52" s="886">
        <v>316.92933736837898</v>
      </c>
      <c r="BY52" s="886">
        <v>610.96368762978398</v>
      </c>
      <c r="BZ52" s="888">
        <v>1306.9210355334001</v>
      </c>
      <c r="CN52" s="196"/>
      <c r="CO52" s="13" t="s">
        <v>95</v>
      </c>
      <c r="CP52" s="2" t="s">
        <v>58</v>
      </c>
      <c r="CQ52" s="916">
        <v>1071.62483000016</v>
      </c>
      <c r="CR52" s="916">
        <v>2110.2007005748901</v>
      </c>
      <c r="CS52" s="918">
        <v>4500.8985955020098</v>
      </c>
    </row>
    <row r="53" spans="18:97" x14ac:dyDescent="0.35">
      <c r="R53" s="196"/>
      <c r="AH53" s="196"/>
      <c r="AI53" s="13" t="s">
        <v>26</v>
      </c>
      <c r="AJ53" s="2" t="s">
        <v>35</v>
      </c>
      <c r="AK53" s="826">
        <v>299.10309213382402</v>
      </c>
      <c r="AL53" s="826">
        <v>584.89533609525904</v>
      </c>
      <c r="AM53" s="828">
        <v>1255.0578827608099</v>
      </c>
      <c r="BB53" s="196"/>
      <c r="BC53" s="13" t="s">
        <v>96</v>
      </c>
      <c r="BD53" s="2" t="s">
        <v>35</v>
      </c>
      <c r="BE53" s="856">
        <v>1164.5906348108999</v>
      </c>
      <c r="BF53" s="856">
        <v>2224.9960834988901</v>
      </c>
      <c r="BG53" s="858">
        <v>4785.6996153846203</v>
      </c>
      <c r="BU53" s="196"/>
      <c r="BV53" s="13" t="s">
        <v>26</v>
      </c>
      <c r="BW53" s="2" t="s">
        <v>58</v>
      </c>
      <c r="BX53" s="886">
        <v>259.65387364631999</v>
      </c>
      <c r="BY53" s="886">
        <v>516.15733731152102</v>
      </c>
      <c r="BZ53" s="888">
        <v>1099.29948319551</v>
      </c>
      <c r="CN53" s="196"/>
      <c r="CO53" s="13" t="s">
        <v>96</v>
      </c>
      <c r="CP53" s="2" t="s">
        <v>58</v>
      </c>
      <c r="CQ53" s="916">
        <v>1005.84901202123</v>
      </c>
      <c r="CR53" s="916">
        <v>1955.26028032504</v>
      </c>
      <c r="CS53" s="918">
        <v>4144.0028324175801</v>
      </c>
    </row>
    <row r="54" spans="18:97" x14ac:dyDescent="0.35">
      <c r="R54" s="196"/>
      <c r="AH54" s="196"/>
      <c r="AI54" s="13" t="s">
        <v>27</v>
      </c>
      <c r="AJ54" s="2" t="s">
        <v>35</v>
      </c>
      <c r="AK54" s="826">
        <v>246.90901624328299</v>
      </c>
      <c r="AL54" s="826">
        <v>485.00480897009902</v>
      </c>
      <c r="AM54" s="828">
        <v>1071.0122470735801</v>
      </c>
      <c r="BB54" s="196"/>
      <c r="BC54" s="13" t="s">
        <v>94</v>
      </c>
      <c r="BD54" s="2" t="s">
        <v>36</v>
      </c>
      <c r="BE54" s="856">
        <v>1023.79885228235</v>
      </c>
      <c r="BF54" s="856">
        <v>1921.43276368284</v>
      </c>
      <c r="BG54" s="858">
        <v>3844.5235039855702</v>
      </c>
      <c r="BU54" s="196"/>
      <c r="BV54" s="13" t="s">
        <v>27</v>
      </c>
      <c r="BW54" s="2" t="s">
        <v>58</v>
      </c>
      <c r="BX54" s="886">
        <v>221.872234674521</v>
      </c>
      <c r="BY54" s="886">
        <v>429.465352147852</v>
      </c>
      <c r="BZ54" s="888">
        <v>934.59305070034395</v>
      </c>
      <c r="CN54" s="196"/>
      <c r="CO54" s="13" t="s">
        <v>94</v>
      </c>
      <c r="CP54" s="2" t="s">
        <v>59</v>
      </c>
      <c r="CQ54" s="916">
        <v>1754.59287855156</v>
      </c>
      <c r="CR54" s="916">
        <v>3721.0709226107601</v>
      </c>
      <c r="CS54" s="918">
        <v>8779.2014574326604</v>
      </c>
    </row>
    <row r="55" spans="18:97" x14ac:dyDescent="0.35">
      <c r="R55" s="196"/>
      <c r="AH55" s="196"/>
      <c r="AI55" s="13" t="s">
        <v>23</v>
      </c>
      <c r="AJ55" s="2" t="s">
        <v>36</v>
      </c>
      <c r="AK55" s="826">
        <v>286.73816647705399</v>
      </c>
      <c r="AL55" s="826">
        <v>555.015633692704</v>
      </c>
      <c r="AM55" s="828">
        <v>1156.86618847964</v>
      </c>
      <c r="BB55" s="196"/>
      <c r="BC55" s="13" t="s">
        <v>95</v>
      </c>
      <c r="BD55" s="2" t="s">
        <v>36</v>
      </c>
      <c r="BE55" s="856">
        <v>719.68351765416105</v>
      </c>
      <c r="BF55" s="856">
        <v>1350.4394624831</v>
      </c>
      <c r="BG55" s="858">
        <v>2941.3990253036</v>
      </c>
      <c r="BU55" s="196"/>
      <c r="BV55" s="13" t="s">
        <v>23</v>
      </c>
      <c r="BW55" s="2" t="s">
        <v>59</v>
      </c>
      <c r="BX55" s="886">
        <v>479.08718587417798</v>
      </c>
      <c r="BY55" s="886">
        <v>1022.34280901018</v>
      </c>
      <c r="BZ55" s="888">
        <v>2365.6940281696502</v>
      </c>
      <c r="CN55" s="196"/>
      <c r="CO55" s="13" t="s">
        <v>95</v>
      </c>
      <c r="CP55" s="2" t="s">
        <v>59</v>
      </c>
      <c r="CQ55" s="916">
        <v>1373.98054156018</v>
      </c>
      <c r="CR55" s="916">
        <v>3009.9498816600199</v>
      </c>
      <c r="CS55" s="918">
        <v>7125.2821949333202</v>
      </c>
    </row>
    <row r="56" spans="18:97" x14ac:dyDescent="0.35">
      <c r="R56" s="196"/>
      <c r="AH56" s="196"/>
      <c r="AI56" s="13" t="s">
        <v>25</v>
      </c>
      <c r="AJ56" s="2" t="s">
        <v>36</v>
      </c>
      <c r="AK56" s="826">
        <v>255.188512437062</v>
      </c>
      <c r="AL56" s="826">
        <v>464.24252795078002</v>
      </c>
      <c r="AM56" s="828">
        <v>957.02555917695202</v>
      </c>
      <c r="BB56" s="196"/>
      <c r="BC56" s="14" t="s">
        <v>96</v>
      </c>
      <c r="BD56" s="6" t="s">
        <v>36</v>
      </c>
      <c r="BE56" s="855">
        <v>707.06538461538503</v>
      </c>
      <c r="BF56" s="855">
        <v>1297.21122257053</v>
      </c>
      <c r="BG56" s="859">
        <v>2801.12876404494</v>
      </c>
      <c r="BU56" s="196"/>
      <c r="BV56" s="13" t="s">
        <v>25</v>
      </c>
      <c r="BW56" s="2" t="s">
        <v>59</v>
      </c>
      <c r="BX56" s="886">
        <v>414.68867532792399</v>
      </c>
      <c r="BY56" s="886">
        <v>892.07325911680095</v>
      </c>
      <c r="BZ56" s="888">
        <v>2177.8318029747702</v>
      </c>
      <c r="CN56" s="196"/>
      <c r="CO56" s="14" t="s">
        <v>96</v>
      </c>
      <c r="CP56" s="6" t="s">
        <v>59</v>
      </c>
      <c r="CQ56" s="915">
        <v>1289.4398992868</v>
      </c>
      <c r="CR56" s="915">
        <v>2875.9418000308901</v>
      </c>
      <c r="CS56" s="919">
        <v>6887.2078882783899</v>
      </c>
    </row>
    <row r="57" spans="18:97" x14ac:dyDescent="0.35">
      <c r="R57" s="196"/>
      <c r="AH57" s="196"/>
      <c r="AI57" s="13" t="s">
        <v>26</v>
      </c>
      <c r="AJ57" s="2" t="s">
        <v>36</v>
      </c>
      <c r="AK57" s="826">
        <v>185.217882187816</v>
      </c>
      <c r="AL57" s="826">
        <v>339.08554624321403</v>
      </c>
      <c r="AM57" s="828">
        <v>748.89613977285103</v>
      </c>
      <c r="BB57" s="196"/>
      <c r="BU57" s="196"/>
      <c r="BV57" s="13" t="s">
        <v>26</v>
      </c>
      <c r="BW57" s="2" t="s">
        <v>59</v>
      </c>
      <c r="BX57" s="886">
        <v>365.97122306300997</v>
      </c>
      <c r="BY57" s="886">
        <v>827.95776671207705</v>
      </c>
      <c r="BZ57" s="888">
        <v>1908.3541162920401</v>
      </c>
      <c r="CN57" s="196"/>
    </row>
    <row r="58" spans="18:97" x14ac:dyDescent="0.35">
      <c r="R58" s="196"/>
      <c r="AH58" s="196"/>
      <c r="AI58" s="14" t="s">
        <v>27</v>
      </c>
      <c r="AJ58" s="6" t="s">
        <v>36</v>
      </c>
      <c r="AK58" s="825">
        <v>176.79893602585901</v>
      </c>
      <c r="AL58" s="825">
        <v>310.01608695652197</v>
      </c>
      <c r="AM58" s="829">
        <v>679.98597872500795</v>
      </c>
      <c r="BB58" s="196"/>
      <c r="BU58" s="196"/>
      <c r="BV58" s="14" t="s">
        <v>27</v>
      </c>
      <c r="BW58" s="6" t="s">
        <v>59</v>
      </c>
      <c r="BX58" s="885">
        <v>323.24066053511802</v>
      </c>
      <c r="BY58" s="885">
        <v>746.26343185149005</v>
      </c>
      <c r="BZ58" s="889">
        <v>1724.7769009661899</v>
      </c>
      <c r="CN58" s="196"/>
    </row>
    <row r="59" spans="18:97" x14ac:dyDescent="0.35">
      <c r="R59" s="196"/>
      <c r="AH59" s="196"/>
      <c r="BB59" s="196"/>
      <c r="BU59" s="196"/>
      <c r="CN59" s="196"/>
    </row>
    <row r="60" spans="18:97" x14ac:dyDescent="0.35">
      <c r="R60" s="196"/>
      <c r="AH60" s="196"/>
      <c r="BB60" s="196"/>
      <c r="BU60" s="196"/>
      <c r="CN60" s="196"/>
    </row>
    <row r="61" spans="18:97" x14ac:dyDescent="0.35">
      <c r="R61" s="196"/>
      <c r="AH61" s="196"/>
      <c r="BB61" s="196"/>
      <c r="BU61" s="196"/>
      <c r="CN61" s="196"/>
    </row>
    <row r="62" spans="18:97" x14ac:dyDescent="0.35">
      <c r="R62" s="196"/>
      <c r="AH62" s="196"/>
      <c r="BB62" s="196"/>
      <c r="BU62" s="196"/>
      <c r="CN62" s="196"/>
    </row>
    <row r="63" spans="18:97" x14ac:dyDescent="0.35">
      <c r="R63" s="196"/>
      <c r="AH63" s="196"/>
      <c r="BB63" s="196"/>
      <c r="BU63" s="196"/>
      <c r="CN63" s="196"/>
    </row>
    <row r="64" spans="18:97" x14ac:dyDescent="0.35">
      <c r="R64" s="196"/>
      <c r="AH64" s="196"/>
      <c r="BB64" s="196"/>
      <c r="BU64" s="196"/>
      <c r="CN64" s="196"/>
    </row>
    <row r="65" spans="18:99" x14ac:dyDescent="0.35">
      <c r="R65" s="196"/>
      <c r="AH65" s="196"/>
      <c r="BB65" s="196"/>
      <c r="BU65" s="196"/>
      <c r="CN65" s="196"/>
    </row>
    <row r="66" spans="18:99" x14ac:dyDescent="0.35">
      <c r="R66" s="196"/>
      <c r="AH66" s="196"/>
      <c r="BB66" s="196"/>
      <c r="BU66" s="196"/>
      <c r="CN66" s="196"/>
    </row>
    <row r="67" spans="18:99" x14ac:dyDescent="0.35">
      <c r="R67" s="196"/>
      <c r="AH67" s="196"/>
      <c r="BB67" s="196"/>
      <c r="BU67" s="196"/>
      <c r="CN67" s="196"/>
    </row>
    <row r="68" spans="18:99" x14ac:dyDescent="0.35">
      <c r="R68" s="196"/>
      <c r="AH68" s="196"/>
      <c r="BB68" s="196"/>
      <c r="BU68" s="196"/>
      <c r="CN68" s="196"/>
    </row>
    <row r="69" spans="18:99" x14ac:dyDescent="0.35">
      <c r="R69" s="196"/>
      <c r="AH69" s="196"/>
      <c r="BB69" s="196"/>
      <c r="BU69" s="196"/>
      <c r="CN69" s="196"/>
    </row>
    <row r="70" spans="18:99" ht="15.5" x14ac:dyDescent="0.35">
      <c r="R70" s="196"/>
      <c r="AH70" s="196"/>
      <c r="AI70" s="11" t="s">
        <v>311</v>
      </c>
      <c r="AO70" s="11" t="s">
        <v>572</v>
      </c>
      <c r="BB70" s="196"/>
      <c r="BC70" s="11" t="s">
        <v>316</v>
      </c>
      <c r="BI70" s="11" t="s">
        <v>577</v>
      </c>
      <c r="BU70" s="196"/>
      <c r="BV70" s="11" t="s">
        <v>321</v>
      </c>
      <c r="CB70" s="11" t="s">
        <v>582</v>
      </c>
      <c r="CN70" s="196"/>
      <c r="CO70" s="11" t="s">
        <v>326</v>
      </c>
      <c r="CU70" s="11" t="s">
        <v>587</v>
      </c>
    </row>
    <row r="71" spans="18:99" x14ac:dyDescent="0.35">
      <c r="R71" s="196"/>
      <c r="AH71" s="196"/>
      <c r="AI71" s="2" t="s">
        <v>29</v>
      </c>
      <c r="AJ71" s="2"/>
      <c r="AK71" s="2"/>
      <c r="AL71" s="2"/>
      <c r="AM71" s="2"/>
      <c r="BB71" s="196"/>
      <c r="BC71" s="2" t="s">
        <v>29</v>
      </c>
      <c r="BD71" s="2"/>
      <c r="BE71" s="2"/>
      <c r="BF71" s="2"/>
      <c r="BG71" s="2"/>
      <c r="BU71" s="196"/>
      <c r="BV71" s="2" t="s">
        <v>29</v>
      </c>
      <c r="BW71" s="2"/>
      <c r="BX71" s="2"/>
      <c r="BY71" s="2"/>
      <c r="BZ71" s="2"/>
      <c r="CN71" s="196"/>
      <c r="CO71" s="2" t="s">
        <v>29</v>
      </c>
      <c r="CP71" s="2"/>
      <c r="CQ71" s="2"/>
      <c r="CR71" s="2"/>
      <c r="CS71" s="2"/>
    </row>
    <row r="72" spans="18:99" x14ac:dyDescent="0.35">
      <c r="R72" s="196"/>
      <c r="AH72" s="196"/>
      <c r="AI72" s="12" t="s">
        <v>18</v>
      </c>
      <c r="AJ72" s="15" t="s">
        <v>34</v>
      </c>
      <c r="AK72" s="830" t="s">
        <v>20</v>
      </c>
      <c r="AL72" s="830" t="s">
        <v>21</v>
      </c>
      <c r="AM72" s="833" t="s">
        <v>22</v>
      </c>
      <c r="BB72" s="196"/>
      <c r="BC72" s="12" t="s">
        <v>18</v>
      </c>
      <c r="BD72" s="15" t="s">
        <v>34</v>
      </c>
      <c r="BE72" s="860" t="s">
        <v>20</v>
      </c>
      <c r="BF72" s="860" t="s">
        <v>21</v>
      </c>
      <c r="BG72" s="863" t="s">
        <v>22</v>
      </c>
      <c r="BU72" s="196"/>
      <c r="BV72" s="12" t="s">
        <v>18</v>
      </c>
      <c r="BW72" s="15" t="s">
        <v>34</v>
      </c>
      <c r="BX72" s="890" t="s">
        <v>20</v>
      </c>
      <c r="BY72" s="890" t="s">
        <v>21</v>
      </c>
      <c r="BZ72" s="893" t="s">
        <v>22</v>
      </c>
      <c r="CN72" s="196"/>
      <c r="CO72" s="12" t="s">
        <v>18</v>
      </c>
      <c r="CP72" s="15" t="s">
        <v>34</v>
      </c>
      <c r="CQ72" s="920" t="s">
        <v>20</v>
      </c>
      <c r="CR72" s="920" t="s">
        <v>21</v>
      </c>
      <c r="CS72" s="923" t="s">
        <v>22</v>
      </c>
    </row>
    <row r="73" spans="18:99" x14ac:dyDescent="0.35">
      <c r="R73" s="196"/>
      <c r="AH73" s="196"/>
      <c r="AI73" s="12" t="s">
        <v>23</v>
      </c>
      <c r="AJ73" s="15" t="s">
        <v>35</v>
      </c>
      <c r="AK73" s="830">
        <v>198.19915560047099</v>
      </c>
      <c r="AL73" s="830">
        <v>554.74829336003904</v>
      </c>
      <c r="AM73" s="833">
        <v>1400.8395353589499</v>
      </c>
      <c r="BB73" s="196"/>
      <c r="BC73" s="12" t="s">
        <v>94</v>
      </c>
      <c r="BD73" s="15" t="s">
        <v>35</v>
      </c>
      <c r="BE73" s="860">
        <v>828.70787827265997</v>
      </c>
      <c r="BF73" s="860">
        <v>2154.4821843788</v>
      </c>
      <c r="BG73" s="863">
        <v>5279.3371611655602</v>
      </c>
      <c r="BU73" s="196"/>
      <c r="BV73" s="12" t="s">
        <v>23</v>
      </c>
      <c r="BW73" s="15" t="s">
        <v>58</v>
      </c>
      <c r="BX73" s="890">
        <v>176.09256773834699</v>
      </c>
      <c r="BY73" s="890">
        <v>478.38906669545202</v>
      </c>
      <c r="BZ73" s="893">
        <v>1258.7316215824201</v>
      </c>
      <c r="CN73" s="196"/>
      <c r="CO73" s="12" t="s">
        <v>94</v>
      </c>
      <c r="CP73" s="15" t="s">
        <v>58</v>
      </c>
      <c r="CQ73" s="920">
        <v>754.12753047050603</v>
      </c>
      <c r="CR73" s="920">
        <v>1902.03863251502</v>
      </c>
      <c r="CS73" s="923">
        <v>4753.7882628203197</v>
      </c>
    </row>
    <row r="74" spans="18:99" x14ac:dyDescent="0.35">
      <c r="R74" s="196"/>
      <c r="AH74" s="196"/>
      <c r="AI74" s="13" t="s">
        <v>25</v>
      </c>
      <c r="AJ74" s="2" t="s">
        <v>35</v>
      </c>
      <c r="AK74" s="832">
        <v>182.38626500631699</v>
      </c>
      <c r="AL74" s="832">
        <v>515.62813713774005</v>
      </c>
      <c r="AM74" s="834">
        <v>1296.5962875075199</v>
      </c>
      <c r="BB74" s="196"/>
      <c r="BC74" s="13" t="s">
        <v>95</v>
      </c>
      <c r="BD74" s="2" t="s">
        <v>35</v>
      </c>
      <c r="BE74" s="862">
        <v>803.72467538261697</v>
      </c>
      <c r="BF74" s="862">
        <v>1992.19000672532</v>
      </c>
      <c r="BG74" s="864">
        <v>4903.5173590706599</v>
      </c>
      <c r="BU74" s="196"/>
      <c r="BV74" s="13" t="s">
        <v>25</v>
      </c>
      <c r="BW74" s="2" t="s">
        <v>58</v>
      </c>
      <c r="BX74" s="892">
        <v>164.777212683529</v>
      </c>
      <c r="BY74" s="892">
        <v>440.06577976015501</v>
      </c>
      <c r="BZ74" s="894">
        <v>1131.6185764771999</v>
      </c>
      <c r="CN74" s="196"/>
      <c r="CO74" s="13" t="s">
        <v>95</v>
      </c>
      <c r="CP74" s="2" t="s">
        <v>58</v>
      </c>
      <c r="CQ74" s="922">
        <v>751.04590457600796</v>
      </c>
      <c r="CR74" s="922">
        <v>1795.1176473031701</v>
      </c>
      <c r="CS74" s="924">
        <v>4366.4335188325404</v>
      </c>
    </row>
    <row r="75" spans="18:99" x14ac:dyDescent="0.35">
      <c r="R75" s="196"/>
      <c r="AH75" s="196"/>
      <c r="AI75" s="13" t="s">
        <v>26</v>
      </c>
      <c r="AJ75" s="2" t="s">
        <v>35</v>
      </c>
      <c r="AK75" s="832">
        <v>172.067810892148</v>
      </c>
      <c r="AL75" s="832">
        <v>466.53894560785898</v>
      </c>
      <c r="AM75" s="834">
        <v>1166.3711341155199</v>
      </c>
      <c r="BB75" s="196"/>
      <c r="BC75" s="13" t="s">
        <v>96</v>
      </c>
      <c r="BD75" s="2" t="s">
        <v>35</v>
      </c>
      <c r="BE75" s="862">
        <v>690.17218206521795</v>
      </c>
      <c r="BF75" s="862">
        <v>1715.0653091440699</v>
      </c>
      <c r="BG75" s="864">
        <v>4145.6297353121199</v>
      </c>
      <c r="BU75" s="196"/>
      <c r="BV75" s="13" t="s">
        <v>26</v>
      </c>
      <c r="BW75" s="2" t="s">
        <v>58</v>
      </c>
      <c r="BX75" s="892">
        <v>158.09637110570901</v>
      </c>
      <c r="BY75" s="892">
        <v>404.390383071521</v>
      </c>
      <c r="BZ75" s="894">
        <v>1010.33156688884</v>
      </c>
      <c r="CN75" s="196"/>
      <c r="CO75" s="13" t="s">
        <v>96</v>
      </c>
      <c r="CP75" s="2" t="s">
        <v>58</v>
      </c>
      <c r="CQ75" s="922">
        <v>649.80359504201897</v>
      </c>
      <c r="CR75" s="922">
        <v>1529.1861224982699</v>
      </c>
      <c r="CS75" s="924">
        <v>3660.7609855656901</v>
      </c>
    </row>
    <row r="76" spans="18:99" x14ac:dyDescent="0.35">
      <c r="R76" s="196"/>
      <c r="AH76" s="196"/>
      <c r="AI76" s="13" t="s">
        <v>27</v>
      </c>
      <c r="AJ76" s="2" t="s">
        <v>35</v>
      </c>
      <c r="AK76" s="832">
        <v>158.24784388025799</v>
      </c>
      <c r="AL76" s="832">
        <v>410.82426934767398</v>
      </c>
      <c r="AM76" s="834">
        <v>1004.56307828283</v>
      </c>
      <c r="BB76" s="196"/>
      <c r="BC76" s="13" t="s">
        <v>94</v>
      </c>
      <c r="BD76" s="2" t="s">
        <v>36</v>
      </c>
      <c r="BE76" s="862">
        <v>511.77974180917403</v>
      </c>
      <c r="BF76" s="862">
        <v>1085.3519389834601</v>
      </c>
      <c r="BG76" s="864">
        <v>2743.5694592568898</v>
      </c>
      <c r="BU76" s="196"/>
      <c r="BV76" s="13" t="s">
        <v>27</v>
      </c>
      <c r="BW76" s="2" t="s">
        <v>58</v>
      </c>
      <c r="BX76" s="892">
        <v>149.177697802198</v>
      </c>
      <c r="BY76" s="892">
        <v>354.20650482883002</v>
      </c>
      <c r="BZ76" s="894">
        <v>868.39512179487201</v>
      </c>
      <c r="CN76" s="196"/>
      <c r="CO76" s="13" t="s">
        <v>94</v>
      </c>
      <c r="CP76" s="2" t="s">
        <v>59</v>
      </c>
      <c r="CQ76" s="922">
        <v>450.42343776686499</v>
      </c>
      <c r="CR76" s="922">
        <v>1901.29360572366</v>
      </c>
      <c r="CS76" s="924">
        <v>4686.3693748744599</v>
      </c>
    </row>
    <row r="77" spans="18:99" x14ac:dyDescent="0.35">
      <c r="R77" s="196"/>
      <c r="AH77" s="196"/>
      <c r="AI77" s="13" t="s">
        <v>23</v>
      </c>
      <c r="AJ77" s="2" t="s">
        <v>36</v>
      </c>
      <c r="AK77" s="832">
        <v>127.449693316344</v>
      </c>
      <c r="AL77" s="832">
        <v>272.59666510897398</v>
      </c>
      <c r="AM77" s="834">
        <v>757.93180693908903</v>
      </c>
      <c r="BB77" s="196"/>
      <c r="BC77" s="13" t="s">
        <v>95</v>
      </c>
      <c r="BD77" s="2" t="s">
        <v>36</v>
      </c>
      <c r="BE77" s="862">
        <v>503.00552760029399</v>
      </c>
      <c r="BF77" s="862">
        <v>1012.77088232245</v>
      </c>
      <c r="BG77" s="864">
        <v>2437.8335619835998</v>
      </c>
      <c r="BU77" s="196"/>
      <c r="BV77" s="13" t="s">
        <v>23</v>
      </c>
      <c r="BW77" s="2" t="s">
        <v>59</v>
      </c>
      <c r="BX77" s="892">
        <v>160.63880293522001</v>
      </c>
      <c r="BY77" s="892">
        <v>639.11104105524896</v>
      </c>
      <c r="BZ77" s="894">
        <v>1682.65930084102</v>
      </c>
      <c r="CN77" s="196"/>
      <c r="CO77" s="13" t="s">
        <v>95</v>
      </c>
      <c r="CP77" s="2" t="s">
        <v>59</v>
      </c>
      <c r="CQ77" s="922">
        <v>322.300357080477</v>
      </c>
      <c r="CR77" s="922">
        <v>1703.4880326955099</v>
      </c>
      <c r="CS77" s="924">
        <v>4974.2591174560202</v>
      </c>
    </row>
    <row r="78" spans="18:99" x14ac:dyDescent="0.35">
      <c r="R78" s="196"/>
      <c r="AH78" s="196"/>
      <c r="AI78" s="13" t="s">
        <v>25</v>
      </c>
      <c r="AJ78" s="2" t="s">
        <v>36</v>
      </c>
      <c r="AK78" s="832">
        <v>120.14107646302899</v>
      </c>
      <c r="AL78" s="832">
        <v>240.65278818992101</v>
      </c>
      <c r="AM78" s="834">
        <v>629.55010509749104</v>
      </c>
      <c r="BB78" s="196"/>
      <c r="BC78" s="14" t="s">
        <v>96</v>
      </c>
      <c r="BD78" s="6" t="s">
        <v>36</v>
      </c>
      <c r="BE78" s="861">
        <v>476.06664842796101</v>
      </c>
      <c r="BF78" s="861">
        <v>945.91710973842703</v>
      </c>
      <c r="BG78" s="865">
        <v>2250.3875897263301</v>
      </c>
      <c r="BU78" s="196"/>
      <c r="BV78" s="13" t="s">
        <v>25</v>
      </c>
      <c r="BW78" s="2" t="s">
        <v>59</v>
      </c>
      <c r="BX78" s="892">
        <v>140.87409923725301</v>
      </c>
      <c r="BY78" s="892">
        <v>646.21461671323505</v>
      </c>
      <c r="BZ78" s="894">
        <v>1546.5449041171601</v>
      </c>
      <c r="CN78" s="196"/>
      <c r="CO78" s="14" t="s">
        <v>96</v>
      </c>
      <c r="CP78" s="6" t="s">
        <v>59</v>
      </c>
      <c r="CQ78" s="921">
        <v>382.422132446501</v>
      </c>
      <c r="CR78" s="921">
        <v>1694.26588888889</v>
      </c>
      <c r="CS78" s="925">
        <v>4674.8573089060301</v>
      </c>
    </row>
    <row r="79" spans="18:99" x14ac:dyDescent="0.35">
      <c r="R79" s="196"/>
      <c r="AH79" s="196"/>
      <c r="AI79" s="13" t="s">
        <v>26</v>
      </c>
      <c r="AJ79" s="2" t="s">
        <v>36</v>
      </c>
      <c r="AK79" s="832">
        <v>115.705869172693</v>
      </c>
      <c r="AL79" s="832">
        <v>232.832895510714</v>
      </c>
      <c r="AM79" s="834">
        <v>593.06210022627897</v>
      </c>
      <c r="BB79" s="196"/>
      <c r="BU79" s="196"/>
      <c r="BV79" s="13" t="s">
        <v>26</v>
      </c>
      <c r="BW79" s="2" t="s">
        <v>59</v>
      </c>
      <c r="BX79" s="892">
        <v>141.501474823546</v>
      </c>
      <c r="BY79" s="892">
        <v>586.48793753697805</v>
      </c>
      <c r="BZ79" s="894">
        <v>1517.2713159960599</v>
      </c>
      <c r="CN79" s="196"/>
    </row>
    <row r="80" spans="18:99" x14ac:dyDescent="0.35">
      <c r="R80" s="196"/>
      <c r="AH80" s="196"/>
      <c r="AI80" s="14" t="s">
        <v>27</v>
      </c>
      <c r="AJ80" s="6" t="s">
        <v>36</v>
      </c>
      <c r="AK80" s="831">
        <v>127.342307692308</v>
      </c>
      <c r="AL80" s="831">
        <v>246.80412920147899</v>
      </c>
      <c r="AM80" s="835">
        <v>603.82599420024405</v>
      </c>
      <c r="BB80" s="196"/>
      <c r="BU80" s="196"/>
      <c r="BV80" s="14" t="s">
        <v>27</v>
      </c>
      <c r="BW80" s="6" t="s">
        <v>59</v>
      </c>
      <c r="BX80" s="891">
        <v>159.11076923076899</v>
      </c>
      <c r="BY80" s="891">
        <v>549.16999999999996</v>
      </c>
      <c r="BZ80" s="895">
        <v>1367.5963784042001</v>
      </c>
      <c r="CN80" s="196"/>
    </row>
    <row r="81" spans="18:99" x14ac:dyDescent="0.35">
      <c r="R81" s="196"/>
      <c r="AH81" s="196"/>
      <c r="BB81" s="196"/>
      <c r="BU81" s="196"/>
      <c r="CN81" s="196"/>
    </row>
    <row r="82" spans="18:99" x14ac:dyDescent="0.35">
      <c r="R82" s="196"/>
      <c r="AH82" s="196"/>
      <c r="BB82" s="196"/>
      <c r="BU82" s="196"/>
      <c r="CN82" s="196"/>
    </row>
    <row r="83" spans="18:99" x14ac:dyDescent="0.35">
      <c r="R83" s="196"/>
      <c r="AH83" s="196"/>
      <c r="BB83" s="196"/>
      <c r="BU83" s="196"/>
      <c r="CN83" s="196"/>
    </row>
    <row r="84" spans="18:99" x14ac:dyDescent="0.35">
      <c r="R84" s="196"/>
      <c r="AH84" s="196"/>
      <c r="BB84" s="196"/>
      <c r="BU84" s="196"/>
      <c r="CN84" s="196"/>
    </row>
    <row r="85" spans="18:99" x14ac:dyDescent="0.35">
      <c r="R85" s="196"/>
      <c r="AH85" s="196"/>
      <c r="BB85" s="196"/>
      <c r="BU85" s="196"/>
      <c r="CN85" s="196"/>
    </row>
    <row r="86" spans="18:99" x14ac:dyDescent="0.35">
      <c r="R86" s="196"/>
      <c r="AH86" s="196"/>
      <c r="BB86" s="196"/>
      <c r="BU86" s="196"/>
      <c r="CN86" s="196"/>
    </row>
    <row r="87" spans="18:99" x14ac:dyDescent="0.35">
      <c r="R87" s="196"/>
      <c r="AH87" s="196"/>
      <c r="BB87" s="196"/>
      <c r="BU87" s="196"/>
      <c r="CN87" s="196"/>
    </row>
    <row r="88" spans="18:99" x14ac:dyDescent="0.35">
      <c r="R88" s="196"/>
      <c r="AH88" s="196"/>
      <c r="BB88" s="196"/>
      <c r="BU88" s="196"/>
      <c r="CN88" s="196"/>
    </row>
    <row r="89" spans="18:99" x14ac:dyDescent="0.35">
      <c r="R89" s="196"/>
      <c r="AH89" s="196"/>
      <c r="BB89" s="196"/>
      <c r="BU89" s="196"/>
      <c r="CN89" s="196"/>
    </row>
    <row r="90" spans="18:99" x14ac:dyDescent="0.35">
      <c r="R90" s="196"/>
      <c r="AH90" s="196"/>
      <c r="BB90" s="196"/>
      <c r="BU90" s="196"/>
      <c r="CN90" s="196"/>
    </row>
    <row r="91" spans="18:99" x14ac:dyDescent="0.35">
      <c r="R91" s="196"/>
      <c r="AH91" s="196"/>
      <c r="BB91" s="196"/>
      <c r="BU91" s="196"/>
      <c r="CN91" s="196"/>
    </row>
    <row r="92" spans="18:99" ht="15.5" x14ac:dyDescent="0.35">
      <c r="R92" s="196"/>
      <c r="AH92" s="196"/>
      <c r="AI92" s="11" t="s">
        <v>312</v>
      </c>
      <c r="AO92" s="11" t="s">
        <v>573</v>
      </c>
      <c r="BB92" s="196"/>
      <c r="BC92" s="11" t="s">
        <v>317</v>
      </c>
      <c r="BI92" s="11" t="s">
        <v>578</v>
      </c>
      <c r="BU92" s="196"/>
      <c r="BV92" s="11" t="s">
        <v>322</v>
      </c>
      <c r="CB92" s="11" t="s">
        <v>583</v>
      </c>
      <c r="CN92" s="196"/>
      <c r="CO92" s="11" t="s">
        <v>327</v>
      </c>
      <c r="CU92" s="11" t="s">
        <v>588</v>
      </c>
    </row>
    <row r="93" spans="18:99" x14ac:dyDescent="0.35">
      <c r="R93" s="196"/>
      <c r="AH93" s="196"/>
      <c r="AI93" s="2" t="s">
        <v>30</v>
      </c>
      <c r="AJ93" s="2"/>
      <c r="AK93" s="2"/>
      <c r="AL93" s="2"/>
      <c r="AM93" s="2"/>
      <c r="BB93" s="196"/>
      <c r="BC93" s="2" t="s">
        <v>30</v>
      </c>
      <c r="BD93" s="2"/>
      <c r="BE93" s="2"/>
      <c r="BF93" s="2"/>
      <c r="BG93" s="2"/>
      <c r="BU93" s="196"/>
      <c r="BV93" s="2" t="s">
        <v>30</v>
      </c>
      <c r="BW93" s="2"/>
      <c r="BX93" s="2"/>
      <c r="BY93" s="2"/>
      <c r="BZ93" s="2"/>
      <c r="CN93" s="196"/>
      <c r="CO93" s="2" t="s">
        <v>30</v>
      </c>
      <c r="CP93" s="2"/>
      <c r="CQ93" s="2"/>
      <c r="CR93" s="2"/>
      <c r="CS93" s="2"/>
    </row>
    <row r="94" spans="18:99" x14ac:dyDescent="0.35">
      <c r="R94" s="196"/>
      <c r="AH94" s="196"/>
      <c r="AI94" s="12" t="s">
        <v>18</v>
      </c>
      <c r="AJ94" s="15" t="s">
        <v>34</v>
      </c>
      <c r="AK94" s="836" t="s">
        <v>20</v>
      </c>
      <c r="AL94" s="836" t="s">
        <v>21</v>
      </c>
      <c r="AM94" s="839" t="s">
        <v>22</v>
      </c>
      <c r="BB94" s="196"/>
      <c r="BC94" s="12" t="s">
        <v>18</v>
      </c>
      <c r="BD94" s="15" t="s">
        <v>34</v>
      </c>
      <c r="BE94" s="866" t="s">
        <v>20</v>
      </c>
      <c r="BF94" s="866" t="s">
        <v>21</v>
      </c>
      <c r="BG94" s="869" t="s">
        <v>22</v>
      </c>
      <c r="BU94" s="196"/>
      <c r="BV94" s="12" t="s">
        <v>18</v>
      </c>
      <c r="BW94" s="15" t="s">
        <v>34</v>
      </c>
      <c r="BX94" s="896" t="s">
        <v>20</v>
      </c>
      <c r="BY94" s="896" t="s">
        <v>21</v>
      </c>
      <c r="BZ94" s="899" t="s">
        <v>22</v>
      </c>
      <c r="CN94" s="196"/>
      <c r="CO94" s="12" t="s">
        <v>18</v>
      </c>
      <c r="CP94" s="15" t="s">
        <v>34</v>
      </c>
      <c r="CQ94" s="926" t="s">
        <v>20</v>
      </c>
      <c r="CR94" s="926" t="s">
        <v>21</v>
      </c>
      <c r="CS94" s="929" t="s">
        <v>22</v>
      </c>
    </row>
    <row r="95" spans="18:99" x14ac:dyDescent="0.35">
      <c r="R95" s="196"/>
      <c r="AH95" s="196"/>
      <c r="AI95" s="12" t="s">
        <v>23</v>
      </c>
      <c r="AJ95" s="15" t="s">
        <v>35</v>
      </c>
      <c r="AK95" s="836">
        <v>304.26523718547202</v>
      </c>
      <c r="AL95" s="836">
        <v>615.04645570227603</v>
      </c>
      <c r="AM95" s="839">
        <v>1352.1829758379499</v>
      </c>
      <c r="BB95" s="196"/>
      <c r="BC95" s="12" t="s">
        <v>94</v>
      </c>
      <c r="BD95" s="15" t="s">
        <v>35</v>
      </c>
      <c r="BE95" s="866">
        <v>1299.91307705857</v>
      </c>
      <c r="BF95" s="866">
        <v>2653.79288847207</v>
      </c>
      <c r="BG95" s="869">
        <v>5620.8417049024101</v>
      </c>
      <c r="BU95" s="196"/>
      <c r="BV95" s="12" t="s">
        <v>23</v>
      </c>
      <c r="BW95" s="15" t="s">
        <v>58</v>
      </c>
      <c r="BX95" s="896">
        <v>301.07512054115301</v>
      </c>
      <c r="BY95" s="896">
        <v>597.20527786660796</v>
      </c>
      <c r="BZ95" s="899">
        <v>1288.50017284449</v>
      </c>
      <c r="CN95" s="196"/>
      <c r="CO95" s="12" t="s">
        <v>94</v>
      </c>
      <c r="CP95" s="15" t="s">
        <v>58</v>
      </c>
      <c r="CQ95" s="926">
        <v>1249.6549483502599</v>
      </c>
      <c r="CR95" s="926">
        <v>2530.6728202283002</v>
      </c>
      <c r="CS95" s="929">
        <v>5298.1955124732904</v>
      </c>
    </row>
    <row r="96" spans="18:99" x14ac:dyDescent="0.35">
      <c r="R96" s="196"/>
      <c r="AH96" s="196"/>
      <c r="AI96" s="13" t="s">
        <v>25</v>
      </c>
      <c r="AJ96" s="2" t="s">
        <v>35</v>
      </c>
      <c r="AK96" s="838">
        <v>279.25109591456697</v>
      </c>
      <c r="AL96" s="838">
        <v>568.67682495393603</v>
      </c>
      <c r="AM96" s="840">
        <v>1261.85733239556</v>
      </c>
      <c r="BB96" s="196"/>
      <c r="BC96" s="13" t="s">
        <v>95</v>
      </c>
      <c r="BD96" s="2" t="s">
        <v>35</v>
      </c>
      <c r="BE96" s="868">
        <v>1009.96757249113</v>
      </c>
      <c r="BF96" s="868">
        <v>2278.3095862472201</v>
      </c>
      <c r="BG96" s="870">
        <v>5468.3113105393304</v>
      </c>
      <c r="BU96" s="196"/>
      <c r="BV96" s="13" t="s">
        <v>25</v>
      </c>
      <c r="BW96" s="2" t="s">
        <v>58</v>
      </c>
      <c r="BX96" s="898">
        <v>276.318242656086</v>
      </c>
      <c r="BY96" s="898">
        <v>554.60717262592198</v>
      </c>
      <c r="BZ96" s="900">
        <v>1206.6571404250799</v>
      </c>
      <c r="CN96" s="196"/>
      <c r="CO96" s="13" t="s">
        <v>95</v>
      </c>
      <c r="CP96" s="2" t="s">
        <v>58</v>
      </c>
      <c r="CQ96" s="928">
        <v>1001.47395651899</v>
      </c>
      <c r="CR96" s="928">
        <v>2178.5798712002902</v>
      </c>
      <c r="CS96" s="930">
        <v>5147.7703125935705</v>
      </c>
    </row>
    <row r="97" spans="18:97" x14ac:dyDescent="0.35">
      <c r="R97" s="196"/>
      <c r="AH97" s="196"/>
      <c r="AI97" s="13" t="s">
        <v>26</v>
      </c>
      <c r="AJ97" s="2" t="s">
        <v>35</v>
      </c>
      <c r="AK97" s="838">
        <v>239.576477409825</v>
      </c>
      <c r="AL97" s="838">
        <v>493.90898483965299</v>
      </c>
      <c r="AM97" s="840">
        <v>1127.4401067091601</v>
      </c>
      <c r="BB97" s="196"/>
      <c r="BC97" s="13" t="s">
        <v>96</v>
      </c>
      <c r="BD97" s="2" t="s">
        <v>35</v>
      </c>
      <c r="BE97" s="868">
        <v>1126.20241208792</v>
      </c>
      <c r="BF97" s="868">
        <v>2187.90374184553</v>
      </c>
      <c r="BG97" s="870">
        <v>4893.3165120071699</v>
      </c>
      <c r="BU97" s="196"/>
      <c r="BV97" s="13" t="s">
        <v>26</v>
      </c>
      <c r="BW97" s="2" t="s">
        <v>58</v>
      </c>
      <c r="BX97" s="898">
        <v>239.879103839149</v>
      </c>
      <c r="BY97" s="898">
        <v>477.54147070118199</v>
      </c>
      <c r="BZ97" s="900">
        <v>1063.9489919185201</v>
      </c>
      <c r="CN97" s="196"/>
      <c r="CO97" s="13" t="s">
        <v>96</v>
      </c>
      <c r="CP97" s="2" t="s">
        <v>58</v>
      </c>
      <c r="CQ97" s="928">
        <v>1113.5906719289201</v>
      </c>
      <c r="CR97" s="928">
        <v>2096.6230110306401</v>
      </c>
      <c r="CS97" s="930">
        <v>4570.1025069744201</v>
      </c>
    </row>
    <row r="98" spans="18:97" x14ac:dyDescent="0.35">
      <c r="R98" s="196"/>
      <c r="AH98" s="196"/>
      <c r="AI98" s="13" t="s">
        <v>27</v>
      </c>
      <c r="AJ98" s="2" t="s">
        <v>35</v>
      </c>
      <c r="AK98" s="838">
        <v>239.340400341964</v>
      </c>
      <c r="AL98" s="838">
        <v>463.64147286821702</v>
      </c>
      <c r="AM98" s="840">
        <v>1037.6317169236099</v>
      </c>
      <c r="BB98" s="196"/>
      <c r="BC98" s="13" t="s">
        <v>94</v>
      </c>
      <c r="BD98" s="2" t="s">
        <v>36</v>
      </c>
      <c r="BE98" s="868">
        <v>1041.7402511484399</v>
      </c>
      <c r="BF98" s="868">
        <v>2067.2017405114102</v>
      </c>
      <c r="BG98" s="870">
        <v>4624.2335412367001</v>
      </c>
      <c r="BU98" s="196"/>
      <c r="BV98" s="13" t="s">
        <v>27</v>
      </c>
      <c r="BW98" s="2" t="s">
        <v>58</v>
      </c>
      <c r="BX98" s="898">
        <v>242.70974098098799</v>
      </c>
      <c r="BY98" s="898">
        <v>452.82791574828002</v>
      </c>
      <c r="BZ98" s="900">
        <v>979.62606217992698</v>
      </c>
      <c r="CN98" s="196"/>
      <c r="CO98" s="13" t="s">
        <v>94</v>
      </c>
      <c r="CP98" s="2" t="s">
        <v>59</v>
      </c>
      <c r="CQ98" s="928">
        <v>598.725045318041</v>
      </c>
      <c r="CR98" s="928">
        <v>2222.8136277970898</v>
      </c>
      <c r="CS98" s="930">
        <v>5877.5974745813101</v>
      </c>
    </row>
    <row r="99" spans="18:97" x14ac:dyDescent="0.35">
      <c r="R99" s="196"/>
      <c r="AH99" s="196"/>
      <c r="AI99" s="13" t="s">
        <v>23</v>
      </c>
      <c r="AJ99" s="2" t="s">
        <v>36</v>
      </c>
      <c r="AK99" s="838">
        <v>244.46820343830501</v>
      </c>
      <c r="AL99" s="838">
        <v>495.743772343606</v>
      </c>
      <c r="AM99" s="840">
        <v>1120.0543679341699</v>
      </c>
      <c r="BB99" s="196"/>
      <c r="BC99" s="13" t="s">
        <v>95</v>
      </c>
      <c r="BD99" s="2" t="s">
        <v>36</v>
      </c>
      <c r="BE99" s="868">
        <v>814.08644035104101</v>
      </c>
      <c r="BF99" s="868">
        <v>1752.6387018215901</v>
      </c>
      <c r="BG99" s="870">
        <v>3985.92494961178</v>
      </c>
      <c r="BU99" s="196"/>
      <c r="BV99" s="13" t="s">
        <v>23</v>
      </c>
      <c r="BW99" s="2" t="s">
        <v>59</v>
      </c>
      <c r="BX99" s="898">
        <v>153.440413870051</v>
      </c>
      <c r="BY99" s="898">
        <v>508.11169588248299</v>
      </c>
      <c r="BZ99" s="900">
        <v>1416.07711768728</v>
      </c>
      <c r="CN99" s="196"/>
      <c r="CO99" s="13" t="s">
        <v>95</v>
      </c>
      <c r="CP99" s="2" t="s">
        <v>59</v>
      </c>
      <c r="CQ99" s="928">
        <v>257.85976759885102</v>
      </c>
      <c r="CR99" s="928">
        <v>1638.5460121426599</v>
      </c>
      <c r="CS99" s="930">
        <v>4778.6664874582102</v>
      </c>
    </row>
    <row r="100" spans="18:97" x14ac:dyDescent="0.35">
      <c r="R100" s="196"/>
      <c r="AH100" s="196"/>
      <c r="AI100" s="13" t="s">
        <v>25</v>
      </c>
      <c r="AJ100" s="2" t="s">
        <v>36</v>
      </c>
      <c r="AK100" s="838">
        <v>230.00799579570099</v>
      </c>
      <c r="AL100" s="838">
        <v>457.79311657671599</v>
      </c>
      <c r="AM100" s="840">
        <v>1030.49221526205</v>
      </c>
      <c r="BB100" s="196"/>
      <c r="BC100" s="14" t="s">
        <v>96</v>
      </c>
      <c r="BD100" s="6" t="s">
        <v>36</v>
      </c>
      <c r="BE100" s="867">
        <v>894.57661111111099</v>
      </c>
      <c r="BF100" s="867">
        <v>1663.7976694717199</v>
      </c>
      <c r="BG100" s="871">
        <v>3591.9471814092999</v>
      </c>
      <c r="BU100" s="196"/>
      <c r="BV100" s="13" t="s">
        <v>25</v>
      </c>
      <c r="BW100" s="2" t="s">
        <v>59</v>
      </c>
      <c r="BX100" s="898">
        <v>113.137973440932</v>
      </c>
      <c r="BY100" s="898">
        <v>438.675982375601</v>
      </c>
      <c r="BZ100" s="900">
        <v>1162.5205959705399</v>
      </c>
      <c r="CN100" s="196"/>
      <c r="CO100" s="14" t="s">
        <v>96</v>
      </c>
      <c r="CP100" s="6" t="s">
        <v>59</v>
      </c>
      <c r="CQ100" s="927">
        <v>611.62533333333397</v>
      </c>
      <c r="CR100" s="927">
        <v>1716.0493571265199</v>
      </c>
      <c r="CS100" s="931">
        <v>4553.37834974825</v>
      </c>
    </row>
    <row r="101" spans="18:97" x14ac:dyDescent="0.35">
      <c r="R101" s="196"/>
      <c r="AH101" s="196"/>
      <c r="AI101" s="13" t="s">
        <v>26</v>
      </c>
      <c r="AJ101" s="2" t="s">
        <v>36</v>
      </c>
      <c r="AK101" s="838">
        <v>195.574925391379</v>
      </c>
      <c r="AL101" s="838">
        <v>383.86744603536403</v>
      </c>
      <c r="AM101" s="840">
        <v>828.01840443814899</v>
      </c>
      <c r="BB101" s="196"/>
      <c r="BU101" s="196"/>
      <c r="BV101" s="13" t="s">
        <v>26</v>
      </c>
      <c r="BW101" s="2" t="s">
        <v>59</v>
      </c>
      <c r="BX101" s="898">
        <v>97.332125736256899</v>
      </c>
      <c r="BY101" s="898">
        <v>403.53428823149198</v>
      </c>
      <c r="BZ101" s="900">
        <v>1111.83951339074</v>
      </c>
      <c r="CN101" s="196"/>
    </row>
    <row r="102" spans="18:97" x14ac:dyDescent="0.35">
      <c r="R102" s="196"/>
      <c r="AH102" s="196"/>
      <c r="AI102" s="14" t="s">
        <v>27</v>
      </c>
      <c r="AJ102" s="6" t="s">
        <v>36</v>
      </c>
      <c r="AK102" s="837">
        <v>208.32706399609199</v>
      </c>
      <c r="AL102" s="837">
        <v>396.41266666666701</v>
      </c>
      <c r="AM102" s="841">
        <v>837.61381422924899</v>
      </c>
      <c r="BB102" s="196"/>
      <c r="BU102" s="196"/>
      <c r="BV102" s="14" t="s">
        <v>27</v>
      </c>
      <c r="BW102" s="6" t="s">
        <v>59</v>
      </c>
      <c r="BX102" s="897">
        <v>119.91986614449399</v>
      </c>
      <c r="BY102" s="897">
        <v>405.80813784041999</v>
      </c>
      <c r="BZ102" s="901">
        <v>1090.86443560004</v>
      </c>
      <c r="CN102" s="196"/>
    </row>
    <row r="103" spans="18:97" x14ac:dyDescent="0.35">
      <c r="R103" s="196"/>
      <c r="AH103" s="196"/>
      <c r="BB103" s="196"/>
      <c r="BU103" s="196"/>
      <c r="CN103" s="196"/>
    </row>
    <row r="104" spans="18:97" x14ac:dyDescent="0.35">
      <c r="R104" s="196"/>
      <c r="AH104" s="196"/>
      <c r="BB104" s="196"/>
      <c r="BU104" s="196"/>
      <c r="CN104" s="196"/>
    </row>
    <row r="105" spans="18:97" x14ac:dyDescent="0.35">
      <c r="R105" s="196"/>
      <c r="AH105" s="196"/>
      <c r="BB105" s="196"/>
      <c r="BU105" s="196"/>
      <c r="CN105" s="196"/>
    </row>
    <row r="106" spans="18:97" x14ac:dyDescent="0.35">
      <c r="R106" s="196"/>
      <c r="AH106" s="196"/>
      <c r="BB106" s="196"/>
      <c r="BU106" s="196"/>
      <c r="CN106" s="196"/>
    </row>
    <row r="107" spans="18:97" x14ac:dyDescent="0.35">
      <c r="R107" s="196"/>
      <c r="AH107" s="196"/>
      <c r="BB107" s="196"/>
      <c r="BU107" s="196"/>
      <c r="CN107" s="196"/>
    </row>
    <row r="108" spans="18:97" x14ac:dyDescent="0.35">
      <c r="R108" s="196"/>
      <c r="AH108" s="196"/>
      <c r="BB108" s="196"/>
      <c r="BU108" s="196"/>
      <c r="CN108" s="196"/>
    </row>
    <row r="109" spans="18:97" x14ac:dyDescent="0.35">
      <c r="R109" s="196"/>
      <c r="AH109" s="196"/>
      <c r="BB109" s="196"/>
      <c r="BU109" s="196"/>
      <c r="CN109" s="196"/>
    </row>
    <row r="110" spans="18:97" x14ac:dyDescent="0.35">
      <c r="R110" s="196"/>
      <c r="AH110" s="196"/>
      <c r="BB110" s="196"/>
      <c r="BU110" s="196"/>
      <c r="CN110" s="196"/>
    </row>
    <row r="111" spans="18:97" x14ac:dyDescent="0.35">
      <c r="R111" s="196"/>
      <c r="AH111" s="196"/>
      <c r="BB111" s="196"/>
      <c r="BU111" s="196"/>
      <c r="CN111" s="196"/>
    </row>
    <row r="112" spans="18:97" x14ac:dyDescent="0.35">
      <c r="R112" s="196"/>
      <c r="AH112" s="196"/>
      <c r="BB112" s="196"/>
      <c r="BU112" s="196"/>
      <c r="CN112" s="196"/>
    </row>
    <row r="113" spans="18:92" x14ac:dyDescent="0.35">
      <c r="R113" s="196"/>
      <c r="AH113" s="196"/>
      <c r="BB113" s="196"/>
      <c r="BU113" s="196"/>
      <c r="CN113" s="196"/>
    </row>
    <row r="114" spans="18:92" x14ac:dyDescent="0.35">
      <c r="R114" s="196"/>
      <c r="AH114" s="196"/>
      <c r="BB114" s="196"/>
      <c r="BU114" s="196"/>
      <c r="CN114" s="196"/>
    </row>
    <row r="115" spans="18:92" x14ac:dyDescent="0.35">
      <c r="R115" s="196"/>
      <c r="AH115" s="196"/>
      <c r="BB115" s="196"/>
      <c r="BU115" s="196"/>
      <c r="CN115" s="196"/>
    </row>
    <row r="116" spans="18:92" x14ac:dyDescent="0.35">
      <c r="R116" s="196"/>
      <c r="AH116" s="196"/>
      <c r="BB116" s="196"/>
      <c r="BU116" s="196"/>
      <c r="CN116" s="196"/>
    </row>
    <row r="117" spans="18:92" x14ac:dyDescent="0.35">
      <c r="R117" s="196"/>
      <c r="AH117" s="196"/>
      <c r="BB117" s="196"/>
      <c r="BU117" s="196"/>
      <c r="CN117" s="196"/>
    </row>
    <row r="118" spans="18:92" x14ac:dyDescent="0.35">
      <c r="R118" s="196"/>
      <c r="AH118" s="196"/>
      <c r="BB118" s="196"/>
      <c r="BU118" s="196"/>
      <c r="CN118" s="196"/>
    </row>
    <row r="119" spans="18:92" x14ac:dyDescent="0.35">
      <c r="R119" s="196"/>
      <c r="AH119" s="196"/>
      <c r="BB119" s="196"/>
      <c r="BU119" s="196"/>
      <c r="CN119" s="196"/>
    </row>
    <row r="120" spans="18:92" x14ac:dyDescent="0.35">
      <c r="R120" s="196"/>
      <c r="AH120" s="196"/>
      <c r="BB120" s="196"/>
      <c r="BU120" s="196"/>
      <c r="CN120" s="196"/>
    </row>
    <row r="121" spans="18:92" x14ac:dyDescent="0.35">
      <c r="R121" s="196"/>
      <c r="AH121" s="196"/>
      <c r="BB121" s="196"/>
      <c r="BU121" s="196"/>
      <c r="CN121" s="196"/>
    </row>
    <row r="122" spans="18:92" x14ac:dyDescent="0.35">
      <c r="R122" s="196"/>
      <c r="AH122" s="196"/>
      <c r="BB122" s="196"/>
      <c r="BU122" s="196"/>
      <c r="CN122" s="196"/>
    </row>
    <row r="123" spans="18:92" x14ac:dyDescent="0.35">
      <c r="R123" s="196"/>
      <c r="AH123" s="196"/>
      <c r="BB123" s="196"/>
      <c r="BU123" s="196"/>
      <c r="CN123" s="196"/>
    </row>
    <row r="124" spans="18:92" x14ac:dyDescent="0.35">
      <c r="R124" s="196"/>
      <c r="AH124" s="196"/>
      <c r="BB124" s="196"/>
      <c r="BU124" s="196"/>
      <c r="CN124" s="196"/>
    </row>
    <row r="125" spans="18:92" x14ac:dyDescent="0.35">
      <c r="R125" s="196"/>
      <c r="AH125" s="196"/>
      <c r="BB125" s="196"/>
      <c r="BU125" s="196"/>
      <c r="CN125" s="196"/>
    </row>
    <row r="126" spans="18:92" x14ac:dyDescent="0.35">
      <c r="R126" s="196"/>
      <c r="AH126" s="196"/>
      <c r="BB126" s="196"/>
      <c r="BU126" s="196"/>
      <c r="CN126" s="196"/>
    </row>
    <row r="127" spans="18:92" x14ac:dyDescent="0.35">
      <c r="R127" s="196"/>
      <c r="AH127" s="196"/>
      <c r="BB127" s="196"/>
      <c r="BU127" s="196"/>
      <c r="CN127" s="196"/>
    </row>
    <row r="128" spans="18:92" x14ac:dyDescent="0.35">
      <c r="R128" s="196"/>
      <c r="AH128" s="196"/>
      <c r="BB128" s="196"/>
      <c r="BU128" s="196"/>
      <c r="CN128" s="196"/>
    </row>
    <row r="129" spans="18:92" x14ac:dyDescent="0.35">
      <c r="R129" s="196"/>
      <c r="AH129" s="196"/>
      <c r="BB129" s="196"/>
      <c r="BU129" s="196"/>
      <c r="CN129" s="196"/>
    </row>
    <row r="130" spans="18:92" x14ac:dyDescent="0.35">
      <c r="R130" s="196"/>
      <c r="AH130" s="196"/>
      <c r="BB130" s="196"/>
      <c r="BU130" s="196"/>
      <c r="CN130" s="196"/>
    </row>
    <row r="131" spans="18:92" x14ac:dyDescent="0.35">
      <c r="R131" s="196"/>
      <c r="AH131" s="196"/>
      <c r="BB131" s="196"/>
      <c r="BU131" s="196"/>
      <c r="CN131" s="196"/>
    </row>
    <row r="132" spans="18:92" x14ac:dyDescent="0.35">
      <c r="R132" s="196"/>
      <c r="AH132" s="196"/>
      <c r="BB132" s="196"/>
      <c r="BU132" s="196"/>
      <c r="CN132" s="196"/>
    </row>
    <row r="133" spans="18:92" x14ac:dyDescent="0.35">
      <c r="R133" s="196"/>
      <c r="AH133" s="196"/>
      <c r="BB133" s="196"/>
      <c r="BU133" s="196"/>
      <c r="CN133" s="196"/>
    </row>
    <row r="134" spans="18:92" x14ac:dyDescent="0.35">
      <c r="R134" s="196"/>
      <c r="AH134" s="196"/>
      <c r="BB134" s="196"/>
      <c r="BU134" s="196"/>
      <c r="CN134" s="196"/>
    </row>
    <row r="135" spans="18:92" x14ac:dyDescent="0.35">
      <c r="R135" s="196"/>
      <c r="AH135" s="196"/>
      <c r="BB135" s="196"/>
      <c r="BU135" s="196"/>
      <c r="CN135" s="196"/>
    </row>
    <row r="136" spans="18:92" x14ac:dyDescent="0.35">
      <c r="R136" s="196"/>
      <c r="AH136" s="196"/>
      <c r="BB136" s="196"/>
      <c r="BU136" s="196"/>
      <c r="CN136" s="196"/>
    </row>
    <row r="137" spans="18:92" x14ac:dyDescent="0.35">
      <c r="R137" s="196"/>
      <c r="AH137" s="196"/>
      <c r="BB137" s="196"/>
      <c r="BU137" s="196"/>
      <c r="CN137" s="196"/>
    </row>
    <row r="138" spans="18:92" x14ac:dyDescent="0.35">
      <c r="R138" s="196"/>
      <c r="AH138" s="196"/>
      <c r="BB138" s="196"/>
      <c r="BU138" s="196"/>
      <c r="CN138" s="196"/>
    </row>
    <row r="139" spans="18:92" x14ac:dyDescent="0.35">
      <c r="R139" s="196"/>
      <c r="AH139" s="196"/>
      <c r="BB139" s="196"/>
      <c r="BU139" s="196"/>
      <c r="CN139" s="196"/>
    </row>
    <row r="140" spans="18:92" x14ac:dyDescent="0.35">
      <c r="R140" s="196"/>
      <c r="AH140" s="196"/>
      <c r="BB140" s="196"/>
      <c r="BU140" s="196"/>
      <c r="CN140" s="196"/>
    </row>
  </sheetData>
  <pageMargins left="0.70866141732283472" right="0.70866141732283472" top="0.74803149606299213" bottom="0.74803149606299213" header="0.31496062992125984" footer="0.31496062992125984"/>
  <pageSetup paperSize="9" scale="57" orientation="landscape" horizontalDpi="300" verticalDpi="300" r:id="rId1"/>
  <colBreaks count="5" manualBreakCount="5">
    <brk id="18" max="1048575" man="1"/>
    <brk id="34" max="1048575" man="1"/>
    <brk id="53" max="114" man="1"/>
    <brk id="72" max="1048575" man="1"/>
    <brk id="91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N130"/>
  <sheetViews>
    <sheetView showGridLines="0" zoomScaleNormal="100" zoomScaleSheetLayoutView="25" workbookViewId="0"/>
  </sheetViews>
  <sheetFormatPr defaultColWidth="10.90625" defaultRowHeight="14.5" x14ac:dyDescent="0.35"/>
  <cols>
    <col min="1" max="2" width="14.08984375" customWidth="1"/>
    <col min="3" max="3" width="19.7265625" customWidth="1"/>
    <col min="4" max="4" width="14.08984375" customWidth="1"/>
    <col min="5" max="5" width="19.7265625" customWidth="1"/>
    <col min="6" max="17" width="9.1796875" customWidth="1"/>
    <col min="18" max="19" width="14.08984375" customWidth="1"/>
    <col min="20" max="20" width="19.7265625" customWidth="1"/>
    <col min="21" max="21" width="14.08984375" customWidth="1"/>
    <col min="22" max="22" width="19.7265625" customWidth="1"/>
    <col min="23" max="34" width="9.1796875" customWidth="1"/>
    <col min="35" max="36" width="14.08984375" customWidth="1"/>
    <col min="37" max="37" width="19.7265625" customWidth="1"/>
    <col min="38" max="38" width="14.08984375" customWidth="1"/>
    <col min="39" max="39" width="19.7265625" customWidth="1"/>
    <col min="40" max="49" width="9.1796875" customWidth="1"/>
    <col min="50" max="50" width="20.7265625" customWidth="1"/>
    <col min="51" max="51" width="9.1796875" customWidth="1"/>
    <col min="52" max="53" width="14.08984375" customWidth="1"/>
    <col min="54" max="54" width="19.7265625" customWidth="1"/>
    <col min="55" max="55" width="14.08984375" customWidth="1"/>
    <col min="56" max="56" width="19.7265625" customWidth="1"/>
    <col min="57" max="66" width="9.1796875" customWidth="1"/>
    <col min="67" max="67" width="40.7265625" customWidth="1"/>
    <col min="68" max="68" width="9.1796875" customWidth="1"/>
    <col min="69" max="70" width="14.08984375" customWidth="1"/>
    <col min="71" max="71" width="19.7265625" customWidth="1"/>
    <col min="72" max="72" width="14.08984375" customWidth="1"/>
    <col min="73" max="73" width="19.7265625" customWidth="1"/>
    <col min="74" max="83" width="9.1796875" customWidth="1"/>
    <col min="84" max="84" width="33" customWidth="1"/>
    <col min="85" max="85" width="9.1796875" customWidth="1"/>
    <col min="86" max="87" width="14.08984375" customWidth="1"/>
    <col min="88" max="88" width="19.7265625" customWidth="1"/>
    <col min="89" max="89" width="14.08984375" customWidth="1"/>
    <col min="90" max="90" width="19.7265625" customWidth="1"/>
    <col min="91" max="100" width="9.1796875" customWidth="1"/>
    <col min="101" max="101" width="37.7265625" customWidth="1"/>
    <col min="102" max="200" width="9.1796875" customWidth="1"/>
  </cols>
  <sheetData>
    <row r="1" spans="1:92" ht="20" x14ac:dyDescent="0.4">
      <c r="A1" s="9" t="s">
        <v>328</v>
      </c>
      <c r="Q1" s="196"/>
      <c r="AH1" s="196"/>
      <c r="AY1" s="196"/>
      <c r="BP1" s="196"/>
      <c r="CG1" s="196"/>
    </row>
    <row r="2" spans="1:92" ht="20" x14ac:dyDescent="0.4">
      <c r="A2" s="10" t="s">
        <v>84</v>
      </c>
      <c r="Q2" s="196"/>
      <c r="R2" s="10" t="s">
        <v>85</v>
      </c>
      <c r="AH2" s="196"/>
      <c r="AI2" s="10" t="s">
        <v>86</v>
      </c>
      <c r="AY2" s="196"/>
      <c r="AZ2" s="10" t="s">
        <v>87</v>
      </c>
      <c r="BP2" s="196"/>
      <c r="BQ2" s="10" t="s">
        <v>90</v>
      </c>
      <c r="CG2" s="196"/>
      <c r="CH2" s="10" t="s">
        <v>91</v>
      </c>
    </row>
    <row r="3" spans="1:92" x14ac:dyDescent="0.35">
      <c r="Q3" s="196"/>
      <c r="AH3" s="196"/>
      <c r="AY3" s="196"/>
      <c r="BP3" s="196"/>
      <c r="CG3" s="196"/>
    </row>
    <row r="4" spans="1:92" ht="15.5" x14ac:dyDescent="0.35">
      <c r="A4" s="11" t="s">
        <v>329</v>
      </c>
      <c r="G4" s="11" t="s">
        <v>422</v>
      </c>
      <c r="Q4" s="196"/>
      <c r="R4" s="11" t="s">
        <v>330</v>
      </c>
      <c r="X4" s="11" t="s">
        <v>351</v>
      </c>
      <c r="AH4" s="196"/>
      <c r="AI4" s="11" t="s">
        <v>331</v>
      </c>
      <c r="AO4" s="11" t="s">
        <v>352</v>
      </c>
      <c r="AY4" s="196"/>
      <c r="AZ4" s="11" t="s">
        <v>336</v>
      </c>
      <c r="BF4" s="11" t="s">
        <v>357</v>
      </c>
      <c r="BP4" s="196"/>
      <c r="BQ4" s="11" t="s">
        <v>341</v>
      </c>
      <c r="BW4" s="11" t="s">
        <v>362</v>
      </c>
      <c r="CG4" s="196"/>
      <c r="CH4" s="11" t="s">
        <v>346</v>
      </c>
      <c r="CN4" s="11" t="s">
        <v>367</v>
      </c>
    </row>
    <row r="5" spans="1:92" x14ac:dyDescent="0.35">
      <c r="A5" s="2" t="s">
        <v>10</v>
      </c>
      <c r="B5" s="2"/>
      <c r="C5" s="2"/>
      <c r="D5" s="2"/>
      <c r="E5" s="2"/>
      <c r="Q5" s="196"/>
      <c r="R5" s="2" t="s">
        <v>10</v>
      </c>
      <c r="S5" s="2"/>
      <c r="T5" s="2"/>
      <c r="U5" s="2"/>
      <c r="V5" s="2"/>
      <c r="AH5" s="196"/>
      <c r="AI5" s="2" t="s">
        <v>33</v>
      </c>
      <c r="AJ5" s="2"/>
      <c r="AK5" s="2"/>
      <c r="AL5" s="2"/>
      <c r="AM5" s="2"/>
      <c r="AY5" s="196"/>
      <c r="AZ5" s="2" t="s">
        <v>33</v>
      </c>
      <c r="BA5" s="2"/>
      <c r="BB5" s="2"/>
      <c r="BC5" s="2"/>
      <c r="BD5" s="2"/>
      <c r="BP5" s="196"/>
      <c r="BQ5" s="2" t="s">
        <v>33</v>
      </c>
      <c r="BR5" s="2"/>
      <c r="BS5" s="2"/>
      <c r="BT5" s="2"/>
      <c r="BU5" s="2"/>
      <c r="CG5" s="196"/>
      <c r="CH5" s="2" t="s">
        <v>33</v>
      </c>
      <c r="CI5" s="2"/>
      <c r="CJ5" s="2"/>
      <c r="CK5" s="2"/>
      <c r="CL5" s="2"/>
    </row>
    <row r="6" spans="1:92" x14ac:dyDescent="0.35">
      <c r="A6" s="12" t="s">
        <v>18</v>
      </c>
      <c r="B6" s="15" t="s">
        <v>19</v>
      </c>
      <c r="C6" s="932" t="s">
        <v>20</v>
      </c>
      <c r="D6" s="932" t="s">
        <v>21</v>
      </c>
      <c r="E6" s="935" t="s">
        <v>22</v>
      </c>
      <c r="Q6" s="196"/>
      <c r="R6" s="12" t="s">
        <v>18</v>
      </c>
      <c r="S6" s="15" t="s">
        <v>19</v>
      </c>
      <c r="T6" s="938" t="s">
        <v>20</v>
      </c>
      <c r="U6" s="938" t="s">
        <v>21</v>
      </c>
      <c r="V6" s="941" t="s">
        <v>22</v>
      </c>
      <c r="AH6" s="196"/>
      <c r="AI6" s="12" t="s">
        <v>18</v>
      </c>
      <c r="AJ6" s="15" t="s">
        <v>34</v>
      </c>
      <c r="AK6" s="944" t="s">
        <v>20</v>
      </c>
      <c r="AL6" s="944" t="s">
        <v>21</v>
      </c>
      <c r="AM6" s="947" t="s">
        <v>22</v>
      </c>
      <c r="AY6" s="196"/>
      <c r="AZ6" s="12" t="s">
        <v>18</v>
      </c>
      <c r="BA6" s="15" t="s">
        <v>34</v>
      </c>
      <c r="BB6" s="974" t="s">
        <v>20</v>
      </c>
      <c r="BC6" s="974" t="s">
        <v>21</v>
      </c>
      <c r="BD6" s="977" t="s">
        <v>22</v>
      </c>
      <c r="BP6" s="196"/>
      <c r="BQ6" s="12" t="s">
        <v>18</v>
      </c>
      <c r="BR6" s="15" t="s">
        <v>34</v>
      </c>
      <c r="BS6" s="1004" t="s">
        <v>20</v>
      </c>
      <c r="BT6" s="1004" t="s">
        <v>21</v>
      </c>
      <c r="BU6" s="1007" t="s">
        <v>22</v>
      </c>
      <c r="CG6" s="196"/>
      <c r="CH6" s="12" t="s">
        <v>18</v>
      </c>
      <c r="CI6" s="15" t="s">
        <v>34</v>
      </c>
      <c r="CJ6" s="1034" t="s">
        <v>20</v>
      </c>
      <c r="CK6" s="1034" t="s">
        <v>21</v>
      </c>
      <c r="CL6" s="1037" t="s">
        <v>22</v>
      </c>
    </row>
    <row r="7" spans="1:92" x14ac:dyDescent="0.35">
      <c r="A7" s="12" t="s">
        <v>23</v>
      </c>
      <c r="B7" s="15" t="s">
        <v>24</v>
      </c>
      <c r="C7" s="932">
        <v>558.94643514094605</v>
      </c>
      <c r="D7" s="932">
        <v>1809.78362563775</v>
      </c>
      <c r="E7" s="935">
        <v>4681.8187295417301</v>
      </c>
      <c r="Q7" s="196"/>
      <c r="R7" s="12" t="s">
        <v>94</v>
      </c>
      <c r="S7" s="15" t="s">
        <v>24</v>
      </c>
      <c r="T7" s="938">
        <v>2236.380641831</v>
      </c>
      <c r="U7" s="938">
        <v>6626.7573449328402</v>
      </c>
      <c r="V7" s="941">
        <v>17008.955048748401</v>
      </c>
      <c r="AH7" s="196"/>
      <c r="AI7" s="12" t="s">
        <v>23</v>
      </c>
      <c r="AJ7" s="15" t="s">
        <v>35</v>
      </c>
      <c r="AK7" s="944">
        <v>706.48548453608203</v>
      </c>
      <c r="AL7" s="944">
        <v>1994.23694772619</v>
      </c>
      <c r="AM7" s="947">
        <v>5070.3073139825201</v>
      </c>
      <c r="AY7" s="196"/>
      <c r="AZ7" s="12" t="s">
        <v>94</v>
      </c>
      <c r="BA7" s="15" t="s">
        <v>35</v>
      </c>
      <c r="BB7" s="974">
        <v>2893.4972352853902</v>
      </c>
      <c r="BC7" s="974">
        <v>7691.5250649350601</v>
      </c>
      <c r="BD7" s="977">
        <v>19443.407692857199</v>
      </c>
      <c r="BP7" s="196"/>
      <c r="BQ7" s="12" t="s">
        <v>23</v>
      </c>
      <c r="BR7" s="15" t="s">
        <v>58</v>
      </c>
      <c r="BS7" s="1004">
        <v>575.30556540233999</v>
      </c>
      <c r="BT7" s="1004">
        <v>1744.39463601533</v>
      </c>
      <c r="BU7" s="1007">
        <v>4514.3566111308</v>
      </c>
      <c r="CG7" s="196"/>
      <c r="CH7" s="12" t="s">
        <v>94</v>
      </c>
      <c r="CI7" s="15" t="s">
        <v>58</v>
      </c>
      <c r="CJ7" s="1034">
        <v>2383.94969474969</v>
      </c>
      <c r="CK7" s="1034">
        <v>6727.7559036707999</v>
      </c>
      <c r="CL7" s="1037">
        <v>17174.582289855101</v>
      </c>
    </row>
    <row r="8" spans="1:92" x14ac:dyDescent="0.35">
      <c r="A8" s="13" t="s">
        <v>25</v>
      </c>
      <c r="B8" s="2" t="s">
        <v>24</v>
      </c>
      <c r="C8" s="934">
        <v>518.21171057145898</v>
      </c>
      <c r="D8" s="934">
        <v>1723.82597826087</v>
      </c>
      <c r="E8" s="936">
        <v>4365.7330709507896</v>
      </c>
      <c r="Q8" s="196"/>
      <c r="R8" s="13" t="s">
        <v>95</v>
      </c>
      <c r="S8" s="2" t="s">
        <v>24</v>
      </c>
      <c r="T8" s="940">
        <v>2160.8248888888902</v>
      </c>
      <c r="U8" s="940">
        <v>6184.7449312896397</v>
      </c>
      <c r="V8" s="942">
        <v>15841.2382222222</v>
      </c>
      <c r="AH8" s="196"/>
      <c r="AI8" s="13" t="s">
        <v>25</v>
      </c>
      <c r="AJ8" s="2" t="s">
        <v>35</v>
      </c>
      <c r="AK8" s="946">
        <v>656.92969663061206</v>
      </c>
      <c r="AL8" s="946">
        <v>1880.6182222222201</v>
      </c>
      <c r="AM8" s="948">
        <v>4751.1546557970996</v>
      </c>
      <c r="AY8" s="196"/>
      <c r="AZ8" s="13" t="s">
        <v>95</v>
      </c>
      <c r="BA8" s="2" t="s">
        <v>35</v>
      </c>
      <c r="BB8" s="976">
        <v>2702.49421542553</v>
      </c>
      <c r="BC8" s="976">
        <v>7122.7905797101403</v>
      </c>
      <c r="BD8" s="978">
        <v>18022.5479848379</v>
      </c>
      <c r="BP8" s="196"/>
      <c r="BQ8" s="13" t="s">
        <v>25</v>
      </c>
      <c r="BR8" s="2" t="s">
        <v>58</v>
      </c>
      <c r="BS8" s="1006">
        <v>541.85981872115406</v>
      </c>
      <c r="BT8" s="1006">
        <v>1656.9614396044401</v>
      </c>
      <c r="BU8" s="1008">
        <v>4223.5774343711901</v>
      </c>
      <c r="CG8" s="196"/>
      <c r="CH8" s="13" t="s">
        <v>95</v>
      </c>
      <c r="CI8" s="2" t="s">
        <v>58</v>
      </c>
      <c r="CJ8" s="1036">
        <v>2101.5707654626799</v>
      </c>
      <c r="CK8" s="1036">
        <v>6054.0565515877297</v>
      </c>
      <c r="CL8" s="1038">
        <v>15553.5105420079</v>
      </c>
    </row>
    <row r="9" spans="1:92" x14ac:dyDescent="0.35">
      <c r="A9" s="13" t="s">
        <v>26</v>
      </c>
      <c r="B9" s="2" t="s">
        <v>24</v>
      </c>
      <c r="C9" s="934">
        <v>386.88021739130397</v>
      </c>
      <c r="D9" s="934">
        <v>1298.8195652173899</v>
      </c>
      <c r="E9" s="936">
        <v>3456.0753949275299</v>
      </c>
      <c r="Q9" s="196"/>
      <c r="R9" s="13" t="s">
        <v>96</v>
      </c>
      <c r="S9" s="2" t="s">
        <v>24</v>
      </c>
      <c r="T9" s="940">
        <v>1887.63944432021</v>
      </c>
      <c r="U9" s="940">
        <v>5385.4192283803104</v>
      </c>
      <c r="V9" s="942">
        <v>13631.5219676177</v>
      </c>
      <c r="AH9" s="196"/>
      <c r="AI9" s="13" t="s">
        <v>26</v>
      </c>
      <c r="AJ9" s="2" t="s">
        <v>35</v>
      </c>
      <c r="AK9" s="946">
        <v>554.16271403015503</v>
      </c>
      <c r="AL9" s="946">
        <v>1599.7633333333299</v>
      </c>
      <c r="AM9" s="948">
        <v>4086.5482999946898</v>
      </c>
      <c r="AY9" s="196"/>
      <c r="AZ9" s="13" t="s">
        <v>96</v>
      </c>
      <c r="BA9" s="2" t="s">
        <v>35</v>
      </c>
      <c r="BB9" s="976">
        <v>2464.95844235801</v>
      </c>
      <c r="BC9" s="976">
        <v>6531.0133986928104</v>
      </c>
      <c r="BD9" s="978">
        <v>16434.359408033801</v>
      </c>
      <c r="BP9" s="196"/>
      <c r="BQ9" s="13" t="s">
        <v>26</v>
      </c>
      <c r="BR9" s="2" t="s">
        <v>58</v>
      </c>
      <c r="BS9" s="1006">
        <v>429.20039193729002</v>
      </c>
      <c r="BT9" s="1006">
        <v>1353.01754620047</v>
      </c>
      <c r="BU9" s="1008">
        <v>3536.3054205046801</v>
      </c>
      <c r="CG9" s="196"/>
      <c r="CH9" s="13" t="s">
        <v>96</v>
      </c>
      <c r="CI9" s="2" t="s">
        <v>58</v>
      </c>
      <c r="CJ9" s="1036">
        <v>1921.44</v>
      </c>
      <c r="CK9" s="1036">
        <v>5523.2202429149802</v>
      </c>
      <c r="CL9" s="1038">
        <v>14117.6437587658</v>
      </c>
    </row>
    <row r="10" spans="1:92" x14ac:dyDescent="0.35">
      <c r="A10" s="13" t="s">
        <v>27</v>
      </c>
      <c r="B10" s="2" t="s">
        <v>24</v>
      </c>
      <c r="C10" s="934">
        <v>407.43450000000001</v>
      </c>
      <c r="D10" s="934">
        <v>1325.05889540567</v>
      </c>
      <c r="E10" s="936">
        <v>3528.37976800977</v>
      </c>
      <c r="Q10" s="196"/>
      <c r="R10" s="13" t="s">
        <v>94</v>
      </c>
      <c r="S10" s="2" t="s">
        <v>28</v>
      </c>
      <c r="T10" s="940">
        <v>2927.4458588331299</v>
      </c>
      <c r="U10" s="940">
        <v>7479.5445</v>
      </c>
      <c r="V10" s="942">
        <v>19310.961896474499</v>
      </c>
      <c r="AH10" s="196"/>
      <c r="AI10" s="13" t="s">
        <v>27</v>
      </c>
      <c r="AJ10" s="2" t="s">
        <v>35</v>
      </c>
      <c r="AK10" s="946">
        <v>517.19788725490196</v>
      </c>
      <c r="AL10" s="946">
        <v>1493.3179885331999</v>
      </c>
      <c r="AM10" s="948">
        <v>3894.6835031026199</v>
      </c>
      <c r="AY10" s="196"/>
      <c r="AZ10" s="13" t="s">
        <v>94</v>
      </c>
      <c r="BA10" s="2" t="s">
        <v>36</v>
      </c>
      <c r="BB10" s="976">
        <v>1235.62146851375</v>
      </c>
      <c r="BC10" s="976">
        <v>3966.99420038076</v>
      </c>
      <c r="BD10" s="978">
        <v>10690.460059004199</v>
      </c>
      <c r="BP10" s="196"/>
      <c r="BQ10" s="13" t="s">
        <v>27</v>
      </c>
      <c r="BR10" s="2" t="s">
        <v>58</v>
      </c>
      <c r="BS10" s="1006">
        <v>405.41638287978498</v>
      </c>
      <c r="BT10" s="1006">
        <v>1258.3555555555599</v>
      </c>
      <c r="BU10" s="1008">
        <v>3354.1993938113601</v>
      </c>
      <c r="CG10" s="196"/>
      <c r="CH10" s="13" t="s">
        <v>94</v>
      </c>
      <c r="CI10" s="2" t="s">
        <v>59</v>
      </c>
      <c r="CJ10" s="1036">
        <v>3976.52566186384</v>
      </c>
      <c r="CK10" s="1036">
        <v>9767.76256684492</v>
      </c>
      <c r="CL10" s="1038">
        <v>23480.7174334876</v>
      </c>
    </row>
    <row r="11" spans="1:92" x14ac:dyDescent="0.35">
      <c r="A11" s="13" t="s">
        <v>23</v>
      </c>
      <c r="B11" s="2" t="s">
        <v>28</v>
      </c>
      <c r="C11" s="934">
        <v>717.40160024154602</v>
      </c>
      <c r="D11" s="934">
        <v>1928.3333333333301</v>
      </c>
      <c r="E11" s="936">
        <v>4977.0804597701199</v>
      </c>
      <c r="Q11" s="196"/>
      <c r="R11" s="13" t="s">
        <v>95</v>
      </c>
      <c r="S11" s="2" t="s">
        <v>28</v>
      </c>
      <c r="T11" s="940">
        <v>2313.7773059831202</v>
      </c>
      <c r="U11" s="940">
        <v>6418.6076923076898</v>
      </c>
      <c r="V11" s="942">
        <v>16351.4246706871</v>
      </c>
      <c r="AH11" s="196"/>
      <c r="AI11" s="13" t="s">
        <v>23</v>
      </c>
      <c r="AJ11" s="2" t="s">
        <v>36</v>
      </c>
      <c r="AK11" s="946">
        <v>294.61094536019499</v>
      </c>
      <c r="AL11" s="946">
        <v>1041.9339725085899</v>
      </c>
      <c r="AM11" s="948">
        <v>2847.5317204301</v>
      </c>
      <c r="AY11" s="196"/>
      <c r="AZ11" s="13" t="s">
        <v>95</v>
      </c>
      <c r="BA11" s="2" t="s">
        <v>36</v>
      </c>
      <c r="BB11" s="976">
        <v>887.68118131868096</v>
      </c>
      <c r="BC11" s="976">
        <v>3086.0224489795901</v>
      </c>
      <c r="BD11" s="978">
        <v>8782.5164835164796</v>
      </c>
      <c r="BP11" s="196"/>
      <c r="BQ11" s="13" t="s">
        <v>23</v>
      </c>
      <c r="BR11" s="2" t="s">
        <v>59</v>
      </c>
      <c r="BS11" s="1006">
        <v>1035.5656893664</v>
      </c>
      <c r="BT11" s="1006">
        <v>2608.8822208036499</v>
      </c>
      <c r="BU11" s="1008">
        <v>6307.9217277565403</v>
      </c>
      <c r="CG11" s="196"/>
      <c r="CH11" s="13" t="s">
        <v>95</v>
      </c>
      <c r="CI11" s="2" t="s">
        <v>59</v>
      </c>
      <c r="CJ11" s="1036">
        <v>3996.1936582632202</v>
      </c>
      <c r="CK11" s="1036">
        <v>9566.2202962255105</v>
      </c>
      <c r="CL11" s="1038">
        <v>23373.986065217399</v>
      </c>
    </row>
    <row r="12" spans="1:92" x14ac:dyDescent="0.35">
      <c r="A12" s="13" t="s">
        <v>25</v>
      </c>
      <c r="B12" s="2" t="s">
        <v>28</v>
      </c>
      <c r="C12" s="934">
        <v>685.00873907615505</v>
      </c>
      <c r="D12" s="934">
        <v>1853.2655518394599</v>
      </c>
      <c r="E12" s="936">
        <v>4746.0106382978702</v>
      </c>
      <c r="Q12" s="196"/>
      <c r="R12" s="13" t="s">
        <v>96</v>
      </c>
      <c r="S12" s="2" t="s">
        <v>28</v>
      </c>
      <c r="T12" s="940">
        <v>2226.3057966035999</v>
      </c>
      <c r="U12" s="940">
        <v>6153.7957070707098</v>
      </c>
      <c r="V12" s="942">
        <v>15707.5497517519</v>
      </c>
      <c r="AH12" s="196"/>
      <c r="AI12" s="13" t="s">
        <v>25</v>
      </c>
      <c r="AJ12" s="2" t="s">
        <v>36</v>
      </c>
      <c r="AK12" s="946">
        <v>265.78000027363697</v>
      </c>
      <c r="AL12" s="946">
        <v>947.87064951956199</v>
      </c>
      <c r="AM12" s="948">
        <v>2549.7104696330798</v>
      </c>
      <c r="AY12" s="196"/>
      <c r="AZ12" s="14" t="s">
        <v>96</v>
      </c>
      <c r="BA12" s="6" t="s">
        <v>36</v>
      </c>
      <c r="BB12" s="975">
        <v>902.48</v>
      </c>
      <c r="BC12" s="975">
        <v>3088.7015217391299</v>
      </c>
      <c r="BD12" s="979">
        <v>8712.7047326830507</v>
      </c>
      <c r="BP12" s="196"/>
      <c r="BQ12" s="13" t="s">
        <v>25</v>
      </c>
      <c r="BR12" s="2" t="s">
        <v>59</v>
      </c>
      <c r="BS12" s="1006">
        <v>977.96797744272999</v>
      </c>
      <c r="BT12" s="1006">
        <v>2519.22904443383</v>
      </c>
      <c r="BU12" s="1008">
        <v>6238.6018597706698</v>
      </c>
      <c r="CG12" s="196"/>
      <c r="CH12" s="14" t="s">
        <v>96</v>
      </c>
      <c r="CI12" s="6" t="s">
        <v>59</v>
      </c>
      <c r="CJ12" s="1035">
        <v>3971.3624764323199</v>
      </c>
      <c r="CK12" s="1035">
        <v>9278.9621212121201</v>
      </c>
      <c r="CL12" s="1039">
        <v>22720.0179651162</v>
      </c>
    </row>
    <row r="13" spans="1:92" x14ac:dyDescent="0.35">
      <c r="A13" s="13" t="s">
        <v>26</v>
      </c>
      <c r="B13" s="2" t="s">
        <v>28</v>
      </c>
      <c r="C13" s="934">
        <v>531.32836970424898</v>
      </c>
      <c r="D13" s="934">
        <v>1546.1196739130401</v>
      </c>
      <c r="E13" s="936">
        <v>3973.6958259397102</v>
      </c>
      <c r="Q13" s="196"/>
      <c r="R13" s="13" t="s">
        <v>94</v>
      </c>
      <c r="S13" s="2" t="s">
        <v>29</v>
      </c>
      <c r="T13" s="940">
        <v>1295.17089665653</v>
      </c>
      <c r="U13" s="940">
        <v>4772.9706262939999</v>
      </c>
      <c r="V13" s="942">
        <v>13155.050460332801</v>
      </c>
      <c r="AH13" s="196"/>
      <c r="AI13" s="13" t="s">
        <v>26</v>
      </c>
      <c r="AJ13" s="2" t="s">
        <v>36</v>
      </c>
      <c r="AK13" s="946">
        <v>189.63460333438499</v>
      </c>
      <c r="AL13" s="946">
        <v>703.97358974358997</v>
      </c>
      <c r="AM13" s="948">
        <v>2101.8819175027802</v>
      </c>
      <c r="AY13" s="196"/>
      <c r="BP13" s="196"/>
      <c r="BQ13" s="13" t="s">
        <v>26</v>
      </c>
      <c r="BR13" s="2" t="s">
        <v>59</v>
      </c>
      <c r="BS13" s="1006">
        <v>997.06964705882399</v>
      </c>
      <c r="BT13" s="1006">
        <v>2478.2316238973499</v>
      </c>
      <c r="BU13" s="1008">
        <v>6067.67</v>
      </c>
      <c r="CG13" s="196"/>
    </row>
    <row r="14" spans="1:92" x14ac:dyDescent="0.35">
      <c r="A14" s="13" t="s">
        <v>27</v>
      </c>
      <c r="B14" s="2" t="s">
        <v>28</v>
      </c>
      <c r="C14" s="934">
        <v>459.46719686620003</v>
      </c>
      <c r="D14" s="934">
        <v>1361.7978116423501</v>
      </c>
      <c r="E14" s="936">
        <v>3653.0584246398698</v>
      </c>
      <c r="Q14" s="196"/>
      <c r="R14" s="13" t="s">
        <v>95</v>
      </c>
      <c r="S14" s="2" t="s">
        <v>29</v>
      </c>
      <c r="T14" s="940">
        <v>1351.94166666667</v>
      </c>
      <c r="U14" s="940">
        <v>4653.1456930166596</v>
      </c>
      <c r="V14" s="942">
        <v>12670.0043000478</v>
      </c>
      <c r="AH14" s="196"/>
      <c r="AI14" s="14" t="s">
        <v>27</v>
      </c>
      <c r="AJ14" s="6" t="s">
        <v>36</v>
      </c>
      <c r="AK14" s="945">
        <v>211.999666666666</v>
      </c>
      <c r="AL14" s="945">
        <v>775.19681318681296</v>
      </c>
      <c r="AM14" s="949">
        <v>2260.8200000000002</v>
      </c>
      <c r="AY14" s="196"/>
      <c r="BP14" s="196"/>
      <c r="BQ14" s="14" t="s">
        <v>27</v>
      </c>
      <c r="BR14" s="6" t="s">
        <v>59</v>
      </c>
      <c r="BS14" s="1005">
        <v>1014.82964285715</v>
      </c>
      <c r="BT14" s="1005">
        <v>2475.0131521739099</v>
      </c>
      <c r="BU14" s="1009">
        <v>5970.61804347826</v>
      </c>
      <c r="CG14" s="196"/>
    </row>
    <row r="15" spans="1:92" x14ac:dyDescent="0.35">
      <c r="A15" s="13" t="s">
        <v>23</v>
      </c>
      <c r="B15" s="2" t="s">
        <v>29</v>
      </c>
      <c r="C15" s="934">
        <v>287.10402363593801</v>
      </c>
      <c r="D15" s="934">
        <v>1200.7543632837801</v>
      </c>
      <c r="E15" s="936">
        <v>3461.72615498197</v>
      </c>
      <c r="Q15" s="196"/>
      <c r="R15" s="13" t="s">
        <v>96</v>
      </c>
      <c r="S15" s="2" t="s">
        <v>29</v>
      </c>
      <c r="T15" s="940">
        <v>1232.97826086957</v>
      </c>
      <c r="U15" s="940">
        <v>4292.6389859053997</v>
      </c>
      <c r="V15" s="942">
        <v>11556.843790618001</v>
      </c>
      <c r="AH15" s="196"/>
      <c r="AY15" s="196"/>
      <c r="BP15" s="196"/>
      <c r="CG15" s="196"/>
    </row>
    <row r="16" spans="1:92" x14ac:dyDescent="0.35">
      <c r="A16" s="13" t="s">
        <v>25</v>
      </c>
      <c r="B16" s="2" t="s">
        <v>29</v>
      </c>
      <c r="C16" s="934">
        <v>268.77019801658201</v>
      </c>
      <c r="D16" s="934">
        <v>1121.3457124183001</v>
      </c>
      <c r="E16" s="936">
        <v>3181.35787127504</v>
      </c>
      <c r="Q16" s="196"/>
      <c r="R16" s="13" t="s">
        <v>94</v>
      </c>
      <c r="S16" s="2" t="s">
        <v>30</v>
      </c>
      <c r="T16" s="940">
        <v>3128.97738924655</v>
      </c>
      <c r="U16" s="940">
        <v>8239.3034123770994</v>
      </c>
      <c r="V16" s="942">
        <v>19645.0355311356</v>
      </c>
      <c r="AH16" s="196"/>
      <c r="AY16" s="196"/>
      <c r="BP16" s="196"/>
      <c r="CG16" s="196"/>
    </row>
    <row r="17" spans="1:92" x14ac:dyDescent="0.35">
      <c r="A17" s="13" t="s">
        <v>26</v>
      </c>
      <c r="B17" s="2" t="s">
        <v>29</v>
      </c>
      <c r="C17" s="934">
        <v>267.96689209945498</v>
      </c>
      <c r="D17" s="934">
        <v>1082</v>
      </c>
      <c r="E17" s="936">
        <v>3047.7681114551101</v>
      </c>
      <c r="Q17" s="196"/>
      <c r="R17" s="13" t="s">
        <v>95</v>
      </c>
      <c r="S17" s="2" t="s">
        <v>30</v>
      </c>
      <c r="T17" s="940">
        <v>3149.1563501328601</v>
      </c>
      <c r="U17" s="940">
        <v>8058.1760676328504</v>
      </c>
      <c r="V17" s="942">
        <v>20565.4288925439</v>
      </c>
      <c r="AH17" s="196"/>
      <c r="AY17" s="196"/>
      <c r="BP17" s="196"/>
      <c r="CG17" s="196"/>
    </row>
    <row r="18" spans="1:92" x14ac:dyDescent="0.35">
      <c r="A18" s="13" t="s">
        <v>27</v>
      </c>
      <c r="B18" s="2" t="s">
        <v>29</v>
      </c>
      <c r="C18" s="934">
        <v>260.18778998778998</v>
      </c>
      <c r="D18" s="934">
        <v>1006.25656448814</v>
      </c>
      <c r="E18" s="936">
        <v>2815.1673992674</v>
      </c>
      <c r="Q18" s="196"/>
      <c r="R18" s="13" t="s">
        <v>96</v>
      </c>
      <c r="S18" s="2" t="s">
        <v>30</v>
      </c>
      <c r="T18" s="940">
        <v>3085.8552419124599</v>
      </c>
      <c r="U18" s="940">
        <v>7715.6076283454804</v>
      </c>
      <c r="V18" s="942">
        <v>19256.0282395498</v>
      </c>
      <c r="AH18" s="196"/>
      <c r="AY18" s="196"/>
      <c r="BP18" s="196"/>
      <c r="CG18" s="196"/>
    </row>
    <row r="19" spans="1:92" x14ac:dyDescent="0.35">
      <c r="A19" s="13" t="s">
        <v>23</v>
      </c>
      <c r="B19" s="2" t="s">
        <v>30</v>
      </c>
      <c r="C19" s="934">
        <v>698.47068881289704</v>
      </c>
      <c r="D19" s="934">
        <v>1862.42068965517</v>
      </c>
      <c r="E19" s="936">
        <v>4601.8772784020002</v>
      </c>
      <c r="Q19" s="196"/>
      <c r="R19" s="13" t="s">
        <v>94</v>
      </c>
      <c r="S19" s="2" t="s">
        <v>31</v>
      </c>
      <c r="T19" s="940">
        <v>2466.0452898550702</v>
      </c>
      <c r="U19" s="940">
        <v>6931.1747549605498</v>
      </c>
      <c r="V19" s="942">
        <v>17707.354822588699</v>
      </c>
      <c r="AH19" s="196"/>
      <c r="AY19" s="196"/>
      <c r="BP19" s="196"/>
      <c r="CG19" s="196"/>
    </row>
    <row r="20" spans="1:92" x14ac:dyDescent="0.35">
      <c r="A20" s="13" t="s">
        <v>25</v>
      </c>
      <c r="B20" s="2" t="s">
        <v>30</v>
      </c>
      <c r="C20" s="934">
        <v>649.81687142258897</v>
      </c>
      <c r="D20" s="934">
        <v>1779.8975177305001</v>
      </c>
      <c r="E20" s="936">
        <v>4512.6969663837299</v>
      </c>
      <c r="Q20" s="196"/>
      <c r="R20" s="13" t="s">
        <v>95</v>
      </c>
      <c r="S20" s="2" t="s">
        <v>31</v>
      </c>
      <c r="T20" s="940">
        <v>2220.9993403645999</v>
      </c>
      <c r="U20" s="940">
        <v>6315.52223085274</v>
      </c>
      <c r="V20" s="942">
        <v>16253.707950309499</v>
      </c>
      <c r="AH20" s="196"/>
      <c r="AY20" s="196"/>
      <c r="BP20" s="196"/>
      <c r="CG20" s="196"/>
    </row>
    <row r="21" spans="1:92" x14ac:dyDescent="0.35">
      <c r="A21" s="13" t="s">
        <v>26</v>
      </c>
      <c r="B21" s="2" t="s">
        <v>30</v>
      </c>
      <c r="C21" s="934">
        <v>642.20084562417298</v>
      </c>
      <c r="D21" s="934">
        <v>1672.2432888394601</v>
      </c>
      <c r="E21" s="936">
        <v>4281.5367267464399</v>
      </c>
      <c r="Q21" s="196"/>
      <c r="R21" s="14" t="s">
        <v>96</v>
      </c>
      <c r="S21" s="6" t="s">
        <v>31</v>
      </c>
      <c r="T21" s="939">
        <v>2062.30967741936</v>
      </c>
      <c r="U21" s="939">
        <v>5849.6466666666702</v>
      </c>
      <c r="V21" s="943">
        <v>14950.586509926899</v>
      </c>
      <c r="AH21" s="196"/>
      <c r="AY21" s="196"/>
      <c r="BP21" s="196"/>
      <c r="CG21" s="196"/>
    </row>
    <row r="22" spans="1:92" x14ac:dyDescent="0.35">
      <c r="A22" s="13" t="s">
        <v>27</v>
      </c>
      <c r="B22" s="2" t="s">
        <v>30</v>
      </c>
      <c r="C22" s="934">
        <v>651.05053763440901</v>
      </c>
      <c r="D22" s="934">
        <v>1653.2967032966999</v>
      </c>
      <c r="E22" s="936">
        <v>4191.9740441891799</v>
      </c>
      <c r="Q22" s="196"/>
      <c r="AH22" s="196"/>
      <c r="AY22" s="196"/>
      <c r="BP22" s="196"/>
      <c r="CG22" s="196"/>
    </row>
    <row r="23" spans="1:92" x14ac:dyDescent="0.35">
      <c r="A23" s="13" t="s">
        <v>23</v>
      </c>
      <c r="B23" s="2" t="s">
        <v>31</v>
      </c>
      <c r="C23" s="934">
        <v>599.40116600790498</v>
      </c>
      <c r="D23" s="934">
        <v>1793.8160919540201</v>
      </c>
      <c r="E23" s="936">
        <v>4636.4285888970398</v>
      </c>
      <c r="Q23" s="196"/>
      <c r="AH23" s="196"/>
      <c r="AY23" s="196"/>
      <c r="BP23" s="196"/>
      <c r="CG23" s="196"/>
    </row>
    <row r="24" spans="1:92" x14ac:dyDescent="0.35">
      <c r="A24" s="13" t="s">
        <v>25</v>
      </c>
      <c r="B24" s="2" t="s">
        <v>31</v>
      </c>
      <c r="C24" s="934">
        <v>565.27106608845895</v>
      </c>
      <c r="D24" s="934">
        <v>1708.76083593473</v>
      </c>
      <c r="E24" s="936">
        <v>4381.0494002229698</v>
      </c>
      <c r="Q24" s="196"/>
      <c r="AH24" s="196"/>
      <c r="AY24" s="196"/>
      <c r="BP24" s="196"/>
      <c r="CG24" s="196"/>
    </row>
    <row r="25" spans="1:92" x14ac:dyDescent="0.35">
      <c r="A25" s="13" t="s">
        <v>26</v>
      </c>
      <c r="B25" s="2" t="s">
        <v>31</v>
      </c>
      <c r="C25" s="934">
        <v>457.29349845201199</v>
      </c>
      <c r="D25" s="934">
        <v>1425.8269565217399</v>
      </c>
      <c r="E25" s="936">
        <v>3721.1</v>
      </c>
      <c r="Q25" s="196"/>
      <c r="AH25" s="196"/>
      <c r="AY25" s="196"/>
      <c r="BP25" s="196"/>
      <c r="CG25" s="196"/>
    </row>
    <row r="26" spans="1:92" ht="15.5" x14ac:dyDescent="0.35">
      <c r="A26" s="14" t="s">
        <v>27</v>
      </c>
      <c r="B26" s="6" t="s">
        <v>31</v>
      </c>
      <c r="C26" s="933">
        <v>438.56673679289401</v>
      </c>
      <c r="D26" s="933">
        <v>1346.6789610389601</v>
      </c>
      <c r="E26" s="937">
        <v>3578.9</v>
      </c>
      <c r="Q26" s="196"/>
      <c r="AH26" s="196"/>
      <c r="AI26" s="11" t="s">
        <v>332</v>
      </c>
      <c r="AO26" s="11" t="s">
        <v>353</v>
      </c>
      <c r="AY26" s="196"/>
      <c r="AZ26" s="11" t="s">
        <v>337</v>
      </c>
      <c r="BF26" s="11" t="s">
        <v>358</v>
      </c>
      <c r="BP26" s="196"/>
      <c r="BQ26" s="11" t="s">
        <v>342</v>
      </c>
      <c r="BW26" s="11" t="s">
        <v>363</v>
      </c>
      <c r="CG26" s="196"/>
      <c r="CH26" s="11" t="s">
        <v>347</v>
      </c>
      <c r="CN26" s="11" t="s">
        <v>368</v>
      </c>
    </row>
    <row r="27" spans="1:92" x14ac:dyDescent="0.35">
      <c r="Q27" s="196"/>
      <c r="AH27" s="196"/>
      <c r="AI27" s="2" t="s">
        <v>24</v>
      </c>
      <c r="AJ27" s="2"/>
      <c r="AK27" s="2"/>
      <c r="AL27" s="2"/>
      <c r="AM27" s="2"/>
      <c r="AY27" s="196"/>
      <c r="AZ27" s="2" t="s">
        <v>24</v>
      </c>
      <c r="BA27" s="2"/>
      <c r="BB27" s="2"/>
      <c r="BC27" s="2"/>
      <c r="BD27" s="2"/>
      <c r="BP27" s="196"/>
      <c r="BQ27" s="2" t="s">
        <v>24</v>
      </c>
      <c r="BR27" s="2"/>
      <c r="BS27" s="2"/>
      <c r="BT27" s="2"/>
      <c r="BU27" s="2"/>
      <c r="CG27" s="196"/>
      <c r="CH27" s="2" t="s">
        <v>24</v>
      </c>
      <c r="CI27" s="2"/>
      <c r="CJ27" s="2"/>
      <c r="CK27" s="2"/>
      <c r="CL27" s="2"/>
    </row>
    <row r="28" spans="1:92" x14ac:dyDescent="0.35">
      <c r="Q28" s="196"/>
      <c r="AH28" s="196"/>
      <c r="AI28" s="12" t="s">
        <v>18</v>
      </c>
      <c r="AJ28" s="15" t="s">
        <v>34</v>
      </c>
      <c r="AK28" s="950" t="s">
        <v>20</v>
      </c>
      <c r="AL28" s="950" t="s">
        <v>21</v>
      </c>
      <c r="AM28" s="953" t="s">
        <v>22</v>
      </c>
      <c r="AY28" s="196"/>
      <c r="AZ28" s="12" t="s">
        <v>18</v>
      </c>
      <c r="BA28" s="15" t="s">
        <v>34</v>
      </c>
      <c r="BB28" s="980" t="s">
        <v>20</v>
      </c>
      <c r="BC28" s="980" t="s">
        <v>21</v>
      </c>
      <c r="BD28" s="983" t="s">
        <v>22</v>
      </c>
      <c r="BP28" s="196"/>
      <c r="BQ28" s="12" t="s">
        <v>18</v>
      </c>
      <c r="BR28" s="15" t="s">
        <v>34</v>
      </c>
      <c r="BS28" s="1010" t="s">
        <v>20</v>
      </c>
      <c r="BT28" s="1010" t="s">
        <v>21</v>
      </c>
      <c r="BU28" s="1013" t="s">
        <v>22</v>
      </c>
      <c r="CG28" s="196"/>
      <c r="CH28" s="12" t="s">
        <v>18</v>
      </c>
      <c r="CI28" s="15" t="s">
        <v>34</v>
      </c>
      <c r="CJ28" s="1040" t="s">
        <v>20</v>
      </c>
      <c r="CK28" s="1040" t="s">
        <v>21</v>
      </c>
      <c r="CL28" s="1043" t="s">
        <v>22</v>
      </c>
    </row>
    <row r="29" spans="1:92" x14ac:dyDescent="0.35">
      <c r="Q29" s="196"/>
      <c r="AH29" s="196"/>
      <c r="AI29" s="12" t="s">
        <v>23</v>
      </c>
      <c r="AJ29" s="15" t="s">
        <v>35</v>
      </c>
      <c r="AK29" s="950">
        <v>655.43177890587697</v>
      </c>
      <c r="AL29" s="950">
        <v>1960.34669354839</v>
      </c>
      <c r="AM29" s="953">
        <v>5009.1661258162103</v>
      </c>
      <c r="AY29" s="196"/>
      <c r="AZ29" s="12" t="s">
        <v>94</v>
      </c>
      <c r="BA29" s="15" t="s">
        <v>35</v>
      </c>
      <c r="BB29" s="980">
        <v>2532.1787625418101</v>
      </c>
      <c r="BC29" s="980">
        <v>7116.7880217391303</v>
      </c>
      <c r="BD29" s="983">
        <v>18250.099999999999</v>
      </c>
      <c r="BP29" s="196"/>
      <c r="BQ29" s="12" t="s">
        <v>23</v>
      </c>
      <c r="BR29" s="15" t="s">
        <v>58</v>
      </c>
      <c r="BS29" s="1010">
        <v>535.44899068323002</v>
      </c>
      <c r="BT29" s="1010">
        <v>1771.0688061938099</v>
      </c>
      <c r="BU29" s="1013">
        <v>4610.8479144768298</v>
      </c>
      <c r="CG29" s="196"/>
      <c r="CH29" s="12" t="s">
        <v>94</v>
      </c>
      <c r="CI29" s="15" t="s">
        <v>58</v>
      </c>
      <c r="CJ29" s="1040">
        <v>2157.5733100268699</v>
      </c>
      <c r="CK29" s="1040">
        <v>6487.7561111111099</v>
      </c>
      <c r="CL29" s="1043">
        <v>16444.8785386325</v>
      </c>
    </row>
    <row r="30" spans="1:92" x14ac:dyDescent="0.35">
      <c r="Q30" s="196"/>
      <c r="AH30" s="196"/>
      <c r="AI30" s="13" t="s">
        <v>25</v>
      </c>
      <c r="AJ30" s="2" t="s">
        <v>35</v>
      </c>
      <c r="AK30" s="952">
        <v>612.07153333333304</v>
      </c>
      <c r="AL30" s="952">
        <v>1868.83174712644</v>
      </c>
      <c r="AM30" s="954">
        <v>4661.1296512183499</v>
      </c>
      <c r="AY30" s="196"/>
      <c r="AZ30" s="13" t="s">
        <v>95</v>
      </c>
      <c r="BA30" s="2" t="s">
        <v>35</v>
      </c>
      <c r="BB30" s="982">
        <v>2432.4430434782598</v>
      </c>
      <c r="BC30" s="982">
        <v>6624.3314675220499</v>
      </c>
      <c r="BD30" s="984">
        <v>16744.274000000001</v>
      </c>
      <c r="BP30" s="196"/>
      <c r="BQ30" s="13" t="s">
        <v>25</v>
      </c>
      <c r="BR30" s="2" t="s">
        <v>58</v>
      </c>
      <c r="BS30" s="1012">
        <v>496.84805365979003</v>
      </c>
      <c r="BT30" s="1012">
        <v>1678.3443478260899</v>
      </c>
      <c r="BU30" s="1014">
        <v>4217.8724026517002</v>
      </c>
      <c r="CG30" s="196"/>
      <c r="CH30" s="13" t="s">
        <v>95</v>
      </c>
      <c r="CI30" s="2" t="s">
        <v>58</v>
      </c>
      <c r="CJ30" s="1042">
        <v>2058.6407859000901</v>
      </c>
      <c r="CK30" s="1042">
        <v>5960.8555073260004</v>
      </c>
      <c r="CL30" s="1044">
        <v>15282.7461514801</v>
      </c>
    </row>
    <row r="31" spans="1:92" x14ac:dyDescent="0.35">
      <c r="Q31" s="196"/>
      <c r="AH31" s="196"/>
      <c r="AI31" s="13" t="s">
        <v>26</v>
      </c>
      <c r="AJ31" s="2" t="s">
        <v>35</v>
      </c>
      <c r="AK31" s="952">
        <v>441.13169732441497</v>
      </c>
      <c r="AL31" s="952">
        <v>1407.6036574295299</v>
      </c>
      <c r="AM31" s="954">
        <v>3660.27</v>
      </c>
      <c r="AY31" s="196"/>
      <c r="AZ31" s="13" t="s">
        <v>96</v>
      </c>
      <c r="BA31" s="2" t="s">
        <v>35</v>
      </c>
      <c r="BB31" s="982">
        <v>2108.5566589694299</v>
      </c>
      <c r="BC31" s="982">
        <v>5746.7795189639201</v>
      </c>
      <c r="BD31" s="984">
        <v>14383.1366105006</v>
      </c>
      <c r="BP31" s="196"/>
      <c r="BQ31" s="13" t="s">
        <v>26</v>
      </c>
      <c r="BR31" s="2" t="s">
        <v>58</v>
      </c>
      <c r="BS31" s="1012">
        <v>365.75459584859499</v>
      </c>
      <c r="BT31" s="1012">
        <v>1235.8333333333301</v>
      </c>
      <c r="BU31" s="1014">
        <v>3307.5252405372398</v>
      </c>
      <c r="CG31" s="196"/>
      <c r="CH31" s="13" t="s">
        <v>96</v>
      </c>
      <c r="CI31" s="2" t="s">
        <v>58</v>
      </c>
      <c r="CJ31" s="1042">
        <v>1783.2893478260801</v>
      </c>
      <c r="CK31" s="1042">
        <v>5128.0793478260903</v>
      </c>
      <c r="CL31" s="1044">
        <v>13065.579195652101</v>
      </c>
    </row>
    <row r="32" spans="1:92" x14ac:dyDescent="0.35">
      <c r="Q32" s="196"/>
      <c r="AH32" s="196"/>
      <c r="AI32" s="13" t="s">
        <v>27</v>
      </c>
      <c r="AJ32" s="2" t="s">
        <v>35</v>
      </c>
      <c r="AK32" s="952">
        <v>458.169013676541</v>
      </c>
      <c r="AL32" s="952">
        <v>1418.8195955510701</v>
      </c>
      <c r="AM32" s="954">
        <v>3719.0010769230798</v>
      </c>
      <c r="AY32" s="196"/>
      <c r="AZ32" s="13" t="s">
        <v>94</v>
      </c>
      <c r="BA32" s="2" t="s">
        <v>36</v>
      </c>
      <c r="BB32" s="982">
        <v>828.489340659341</v>
      </c>
      <c r="BC32" s="982">
        <v>2861.1575555555601</v>
      </c>
      <c r="BD32" s="984">
        <v>8531.2719780219795</v>
      </c>
      <c r="BP32" s="196"/>
      <c r="BQ32" s="13" t="s">
        <v>27</v>
      </c>
      <c r="BR32" s="2" t="s">
        <v>58</v>
      </c>
      <c r="BS32" s="1012">
        <v>379.69190934065898</v>
      </c>
      <c r="BT32" s="1012">
        <v>1247.04170435844</v>
      </c>
      <c r="BU32" s="1014">
        <v>3353.9443450664799</v>
      </c>
      <c r="CG32" s="196"/>
      <c r="CH32" s="13" t="s">
        <v>94</v>
      </c>
      <c r="CI32" s="2" t="s">
        <v>59</v>
      </c>
      <c r="CJ32" s="1042">
        <v>3912.1283333333299</v>
      </c>
      <c r="CK32" s="1042">
        <v>9167.9778260869607</v>
      </c>
      <c r="CL32" s="1044">
        <v>20175.4836666667</v>
      </c>
    </row>
    <row r="33" spans="17:92" x14ac:dyDescent="0.35">
      <c r="Q33" s="196"/>
      <c r="AH33" s="196"/>
      <c r="AI33" s="13" t="s">
        <v>23</v>
      </c>
      <c r="AJ33" s="2" t="s">
        <v>36</v>
      </c>
      <c r="AK33" s="952">
        <v>166.26637362637399</v>
      </c>
      <c r="AL33" s="952">
        <v>686.34357575757599</v>
      </c>
      <c r="AM33" s="954">
        <v>2327.1999999999998</v>
      </c>
      <c r="AY33" s="196"/>
      <c r="AZ33" s="13" t="s">
        <v>95</v>
      </c>
      <c r="BA33" s="2" t="s">
        <v>36</v>
      </c>
      <c r="BB33" s="982">
        <v>807.8</v>
      </c>
      <c r="BC33" s="982">
        <v>2806.0067777777799</v>
      </c>
      <c r="BD33" s="984">
        <v>8141.2380000000003</v>
      </c>
      <c r="BP33" s="196"/>
      <c r="BQ33" s="13" t="s">
        <v>23</v>
      </c>
      <c r="BR33" s="2" t="s">
        <v>59</v>
      </c>
      <c r="BS33" s="1012">
        <v>944.25066666666703</v>
      </c>
      <c r="BT33" s="1012">
        <v>2416.21</v>
      </c>
      <c r="BU33" s="1014">
        <v>5666.8293333333304</v>
      </c>
      <c r="CG33" s="196"/>
      <c r="CH33" s="13" t="s">
        <v>95</v>
      </c>
      <c r="CI33" s="2" t="s">
        <v>59</v>
      </c>
      <c r="CJ33" s="1042">
        <v>3966.50838299718</v>
      </c>
      <c r="CK33" s="1042">
        <v>9362.2525000000005</v>
      </c>
      <c r="CL33" s="1044">
        <v>22351.2301139624</v>
      </c>
    </row>
    <row r="34" spans="17:92" x14ac:dyDescent="0.35">
      <c r="Q34" s="196"/>
      <c r="AH34" s="196"/>
      <c r="AI34" s="13" t="s">
        <v>25</v>
      </c>
      <c r="AJ34" s="2" t="s">
        <v>36</v>
      </c>
      <c r="AK34" s="952">
        <v>157.64774605828899</v>
      </c>
      <c r="AL34" s="952">
        <v>684.96892498805596</v>
      </c>
      <c r="AM34" s="954">
        <v>2143.7167816092001</v>
      </c>
      <c r="AY34" s="196"/>
      <c r="AZ34" s="14" t="s">
        <v>96</v>
      </c>
      <c r="BA34" s="6" t="s">
        <v>36</v>
      </c>
      <c r="BB34" s="981">
        <v>836.22040617848995</v>
      </c>
      <c r="BC34" s="981">
        <v>2823.2908888888901</v>
      </c>
      <c r="BD34" s="985">
        <v>8229.0106111111108</v>
      </c>
      <c r="BP34" s="196"/>
      <c r="BQ34" s="13" t="s">
        <v>25</v>
      </c>
      <c r="BR34" s="2" t="s">
        <v>59</v>
      </c>
      <c r="BS34" s="1012">
        <v>958.745</v>
      </c>
      <c r="BT34" s="1012">
        <v>2519.0549450549502</v>
      </c>
      <c r="BU34" s="1014">
        <v>6295.5333333333301</v>
      </c>
      <c r="CG34" s="196"/>
      <c r="CH34" s="14" t="s">
        <v>96</v>
      </c>
      <c r="CI34" s="6" t="s">
        <v>59</v>
      </c>
      <c r="CJ34" s="1041">
        <v>3796.8083902267899</v>
      </c>
      <c r="CK34" s="1041">
        <v>8714.2494194139199</v>
      </c>
      <c r="CL34" s="1045">
        <v>20238.3675</v>
      </c>
    </row>
    <row r="35" spans="17:92" x14ac:dyDescent="0.35">
      <c r="Q35" s="196"/>
      <c r="AH35" s="196"/>
      <c r="AI35" s="13" t="s">
        <v>26</v>
      </c>
      <c r="AJ35" s="2" t="s">
        <v>36</v>
      </c>
      <c r="AK35" s="952">
        <v>145.46575241545801</v>
      </c>
      <c r="AL35" s="952">
        <v>598.08393273690899</v>
      </c>
      <c r="AM35" s="954">
        <v>1976.3423097826101</v>
      </c>
      <c r="AY35" s="196"/>
      <c r="BP35" s="196"/>
      <c r="BQ35" s="13" t="s">
        <v>26</v>
      </c>
      <c r="BR35" s="2" t="s">
        <v>59</v>
      </c>
      <c r="BS35" s="1012">
        <v>978.788905940267</v>
      </c>
      <c r="BT35" s="1012">
        <v>2423.03023188405</v>
      </c>
      <c r="BU35" s="1014">
        <v>5745.3339565217402</v>
      </c>
      <c r="CG35" s="196"/>
    </row>
    <row r="36" spans="17:92" x14ac:dyDescent="0.35">
      <c r="Q36" s="196"/>
      <c r="AH36" s="196"/>
      <c r="AI36" s="14" t="s">
        <v>27</v>
      </c>
      <c r="AJ36" s="6" t="s">
        <v>36</v>
      </c>
      <c r="AK36" s="951">
        <v>199.74035989011</v>
      </c>
      <c r="AL36" s="951">
        <v>797.078568561873</v>
      </c>
      <c r="AM36" s="955">
        <v>2402.6316682253901</v>
      </c>
      <c r="AY36" s="196"/>
      <c r="BP36" s="196"/>
      <c r="BQ36" s="14" t="s">
        <v>27</v>
      </c>
      <c r="BR36" s="6" t="s">
        <v>59</v>
      </c>
      <c r="BS36" s="1011">
        <v>1078.0888354037199</v>
      </c>
      <c r="BT36" s="1011">
        <v>2543.5922222222298</v>
      </c>
      <c r="BU36" s="1015">
        <v>5865.75226251391</v>
      </c>
      <c r="CG36" s="196"/>
    </row>
    <row r="37" spans="17:92" x14ac:dyDescent="0.35">
      <c r="Q37" s="196"/>
      <c r="AH37" s="196"/>
      <c r="AY37" s="196"/>
      <c r="BP37" s="196"/>
      <c r="CG37" s="196"/>
    </row>
    <row r="38" spans="17:92" x14ac:dyDescent="0.35">
      <c r="Q38" s="196"/>
      <c r="AH38" s="196"/>
      <c r="AY38" s="196"/>
      <c r="BP38" s="196"/>
      <c r="CG38" s="196"/>
    </row>
    <row r="39" spans="17:92" x14ac:dyDescent="0.35">
      <c r="Q39" s="196"/>
      <c r="AH39" s="196"/>
      <c r="AY39" s="196"/>
      <c r="BP39" s="196"/>
      <c r="CG39" s="196"/>
    </row>
    <row r="40" spans="17:92" x14ac:dyDescent="0.35">
      <c r="Q40" s="196"/>
      <c r="AH40" s="196"/>
      <c r="AY40" s="196"/>
      <c r="BP40" s="196"/>
      <c r="CG40" s="196"/>
    </row>
    <row r="41" spans="17:92" x14ac:dyDescent="0.35">
      <c r="Q41" s="196"/>
      <c r="AH41" s="196"/>
      <c r="AY41" s="196"/>
      <c r="BP41" s="196"/>
      <c r="CG41" s="196"/>
    </row>
    <row r="42" spans="17:92" x14ac:dyDescent="0.35">
      <c r="Q42" s="196"/>
      <c r="AH42" s="196"/>
      <c r="AY42" s="196"/>
      <c r="BP42" s="196"/>
      <c r="CG42" s="196"/>
    </row>
    <row r="43" spans="17:92" x14ac:dyDescent="0.35">
      <c r="Q43" s="196"/>
      <c r="AH43" s="196"/>
      <c r="AY43" s="196"/>
      <c r="BP43" s="196"/>
      <c r="CG43" s="196"/>
    </row>
    <row r="44" spans="17:92" x14ac:dyDescent="0.35">
      <c r="Q44" s="196"/>
      <c r="AH44" s="196"/>
      <c r="AY44" s="196"/>
      <c r="BP44" s="196"/>
      <c r="CG44" s="196"/>
    </row>
    <row r="45" spans="17:92" x14ac:dyDescent="0.35">
      <c r="Q45" s="196"/>
      <c r="AH45" s="196"/>
      <c r="AY45" s="196"/>
      <c r="BP45" s="196"/>
      <c r="CG45" s="196"/>
    </row>
    <row r="46" spans="17:92" x14ac:dyDescent="0.35">
      <c r="Q46" s="196"/>
      <c r="AH46" s="196"/>
      <c r="AY46" s="196"/>
      <c r="BP46" s="196"/>
      <c r="CG46" s="196"/>
    </row>
    <row r="47" spans="17:92" x14ac:dyDescent="0.35">
      <c r="Q47" s="196"/>
      <c r="AH47" s="196"/>
      <c r="AY47" s="196"/>
      <c r="BP47" s="196"/>
      <c r="CG47" s="196"/>
    </row>
    <row r="48" spans="17:92" ht="15.5" x14ac:dyDescent="0.35">
      <c r="Q48" s="196"/>
      <c r="AH48" s="196"/>
      <c r="AI48" s="11" t="s">
        <v>333</v>
      </c>
      <c r="AO48" s="11" t="s">
        <v>354</v>
      </c>
      <c r="AY48" s="196"/>
      <c r="AZ48" s="11" t="s">
        <v>338</v>
      </c>
      <c r="BF48" s="11" t="s">
        <v>359</v>
      </c>
      <c r="BP48" s="196"/>
      <c r="BQ48" s="11" t="s">
        <v>343</v>
      </c>
      <c r="BW48" s="11" t="s">
        <v>364</v>
      </c>
      <c r="CG48" s="196"/>
      <c r="CH48" s="11" t="s">
        <v>348</v>
      </c>
      <c r="CN48" s="11" t="s">
        <v>369</v>
      </c>
    </row>
    <row r="49" spans="17:90" x14ac:dyDescent="0.35">
      <c r="Q49" s="196"/>
      <c r="AH49" s="196"/>
      <c r="AI49" s="2" t="s">
        <v>28</v>
      </c>
      <c r="AJ49" s="2"/>
      <c r="AK49" s="2"/>
      <c r="AL49" s="2"/>
      <c r="AM49" s="2"/>
      <c r="AY49" s="196"/>
      <c r="AZ49" s="2" t="s">
        <v>28</v>
      </c>
      <c r="BA49" s="2"/>
      <c r="BB49" s="2"/>
      <c r="BC49" s="2"/>
      <c r="BD49" s="2"/>
      <c r="BP49" s="196"/>
      <c r="BQ49" s="2" t="s">
        <v>28</v>
      </c>
      <c r="BR49" s="2"/>
      <c r="BS49" s="2"/>
      <c r="BT49" s="2"/>
      <c r="BU49" s="2"/>
      <c r="CG49" s="196"/>
      <c r="CH49" s="2" t="s">
        <v>28</v>
      </c>
      <c r="CI49" s="2"/>
      <c r="CJ49" s="2"/>
      <c r="CK49" s="2"/>
      <c r="CL49" s="2"/>
    </row>
    <row r="50" spans="17:90" x14ac:dyDescent="0.35">
      <c r="Q50" s="196"/>
      <c r="AH50" s="196"/>
      <c r="AI50" s="12" t="s">
        <v>18</v>
      </c>
      <c r="AJ50" s="15" t="s">
        <v>34</v>
      </c>
      <c r="AK50" s="956" t="s">
        <v>20</v>
      </c>
      <c r="AL50" s="956" t="s">
        <v>21</v>
      </c>
      <c r="AM50" s="959" t="s">
        <v>22</v>
      </c>
      <c r="AY50" s="196"/>
      <c r="AZ50" s="12" t="s">
        <v>18</v>
      </c>
      <c r="BA50" s="15" t="s">
        <v>34</v>
      </c>
      <c r="BB50" s="986" t="s">
        <v>20</v>
      </c>
      <c r="BC50" s="986" t="s">
        <v>21</v>
      </c>
      <c r="BD50" s="989" t="s">
        <v>22</v>
      </c>
      <c r="BP50" s="196"/>
      <c r="BQ50" s="12" t="s">
        <v>18</v>
      </c>
      <c r="BR50" s="15" t="s">
        <v>34</v>
      </c>
      <c r="BS50" s="1016" t="s">
        <v>20</v>
      </c>
      <c r="BT50" s="1016" t="s">
        <v>21</v>
      </c>
      <c r="BU50" s="1019" t="s">
        <v>22</v>
      </c>
      <c r="CG50" s="196"/>
      <c r="CH50" s="12" t="s">
        <v>18</v>
      </c>
      <c r="CI50" s="15" t="s">
        <v>34</v>
      </c>
      <c r="CJ50" s="1046" t="s">
        <v>20</v>
      </c>
      <c r="CK50" s="1046" t="s">
        <v>21</v>
      </c>
      <c r="CL50" s="1049" t="s">
        <v>22</v>
      </c>
    </row>
    <row r="51" spans="17:90" x14ac:dyDescent="0.35">
      <c r="Q51" s="196"/>
      <c r="AH51" s="196"/>
      <c r="AI51" s="12" t="s">
        <v>23</v>
      </c>
      <c r="AJ51" s="15" t="s">
        <v>35</v>
      </c>
      <c r="AK51" s="956">
        <v>859.98485203227403</v>
      </c>
      <c r="AL51" s="956">
        <v>2172.7859610970199</v>
      </c>
      <c r="AM51" s="959">
        <v>5599.4337351474196</v>
      </c>
      <c r="AY51" s="196"/>
      <c r="AZ51" s="12" t="s">
        <v>94</v>
      </c>
      <c r="BA51" s="15" t="s">
        <v>35</v>
      </c>
      <c r="BB51" s="986">
        <v>3543.46454212454</v>
      </c>
      <c r="BC51" s="986">
        <v>8488.9984326018803</v>
      </c>
      <c r="BD51" s="989">
        <v>21910.403502415498</v>
      </c>
      <c r="BP51" s="196"/>
      <c r="BQ51" s="12" t="s">
        <v>23</v>
      </c>
      <c r="BR51" s="15" t="s">
        <v>58</v>
      </c>
      <c r="BS51" s="1016">
        <v>689.69463688485496</v>
      </c>
      <c r="BT51" s="1016">
        <v>1877.2332603539501</v>
      </c>
      <c r="BU51" s="1019">
        <v>4819.4572222222196</v>
      </c>
      <c r="CG51" s="196"/>
      <c r="CH51" s="12" t="s">
        <v>94</v>
      </c>
      <c r="CI51" s="15" t="s">
        <v>58</v>
      </c>
      <c r="CJ51" s="1046">
        <v>2807.8109903381601</v>
      </c>
      <c r="CK51" s="1046">
        <v>7230.3898497801702</v>
      </c>
      <c r="CL51" s="1049">
        <v>18384.554347826099</v>
      </c>
    </row>
    <row r="52" spans="17:90" x14ac:dyDescent="0.35">
      <c r="Q52" s="196"/>
      <c r="AH52" s="196"/>
      <c r="AI52" s="13" t="s">
        <v>25</v>
      </c>
      <c r="AJ52" s="2" t="s">
        <v>35</v>
      </c>
      <c r="AK52" s="958">
        <v>810.58555399719501</v>
      </c>
      <c r="AL52" s="958">
        <v>2055.7970652173899</v>
      </c>
      <c r="AM52" s="960">
        <v>5256.3548387096798</v>
      </c>
      <c r="AY52" s="196"/>
      <c r="AZ52" s="13" t="s">
        <v>95</v>
      </c>
      <c r="BA52" s="2" t="s">
        <v>35</v>
      </c>
      <c r="BB52" s="988">
        <v>3099.8870380434801</v>
      </c>
      <c r="BC52" s="988">
        <v>7676.5491316165399</v>
      </c>
      <c r="BD52" s="990">
        <v>19132.773244689099</v>
      </c>
      <c r="BP52" s="196"/>
      <c r="BQ52" s="13" t="s">
        <v>25</v>
      </c>
      <c r="BR52" s="2" t="s">
        <v>58</v>
      </c>
      <c r="BS52" s="1018">
        <v>660.47439800090297</v>
      </c>
      <c r="BT52" s="1018">
        <v>1784.3793923989599</v>
      </c>
      <c r="BU52" s="1020">
        <v>4572.6332623626404</v>
      </c>
      <c r="CG52" s="196"/>
      <c r="CH52" s="13" t="s">
        <v>95</v>
      </c>
      <c r="CI52" s="2" t="s">
        <v>58</v>
      </c>
      <c r="CJ52" s="1048">
        <v>2184.6382668277001</v>
      </c>
      <c r="CK52" s="1048">
        <v>6130.6011354460798</v>
      </c>
      <c r="CL52" s="1050">
        <v>15549.8842377974</v>
      </c>
    </row>
    <row r="53" spans="17:90" x14ac:dyDescent="0.35">
      <c r="Q53" s="196"/>
      <c r="AH53" s="196"/>
      <c r="AI53" s="13" t="s">
        <v>26</v>
      </c>
      <c r="AJ53" s="2" t="s">
        <v>35</v>
      </c>
      <c r="AK53" s="958">
        <v>697.44483349641803</v>
      </c>
      <c r="AL53" s="958">
        <v>1819.0279086625601</v>
      </c>
      <c r="AM53" s="960">
        <v>4542.8980903825004</v>
      </c>
      <c r="AY53" s="196"/>
      <c r="AZ53" s="13" t="s">
        <v>96</v>
      </c>
      <c r="BA53" s="2" t="s">
        <v>35</v>
      </c>
      <c r="BB53" s="988">
        <v>2907.0567775445602</v>
      </c>
      <c r="BC53" s="988">
        <v>7247.9393138586902</v>
      </c>
      <c r="BD53" s="990">
        <v>18086.912282177502</v>
      </c>
      <c r="BP53" s="196"/>
      <c r="BQ53" s="13" t="s">
        <v>26</v>
      </c>
      <c r="BR53" s="2" t="s">
        <v>58</v>
      </c>
      <c r="BS53" s="1018">
        <v>499.37875457875498</v>
      </c>
      <c r="BT53" s="1018">
        <v>1467.68778998779</v>
      </c>
      <c r="BU53" s="1020">
        <v>3752.3367162015202</v>
      </c>
      <c r="CG53" s="196"/>
      <c r="CH53" s="13" t="s">
        <v>96</v>
      </c>
      <c r="CI53" s="2" t="s">
        <v>58</v>
      </c>
      <c r="CJ53" s="1048">
        <v>2072.6253786880402</v>
      </c>
      <c r="CK53" s="1048">
        <v>5793.3243044699502</v>
      </c>
      <c r="CL53" s="1050">
        <v>14700.5352150538</v>
      </c>
    </row>
    <row r="54" spans="17:90" x14ac:dyDescent="0.35">
      <c r="Q54" s="196"/>
      <c r="AH54" s="196"/>
      <c r="AI54" s="13" t="s">
        <v>27</v>
      </c>
      <c r="AJ54" s="2" t="s">
        <v>35</v>
      </c>
      <c r="AK54" s="958">
        <v>577.13024994027705</v>
      </c>
      <c r="AL54" s="958">
        <v>1576.04799303759</v>
      </c>
      <c r="AM54" s="960">
        <v>4118.6910186288096</v>
      </c>
      <c r="AY54" s="196"/>
      <c r="AZ54" s="13" t="s">
        <v>94</v>
      </c>
      <c r="BA54" s="2" t="s">
        <v>36</v>
      </c>
      <c r="BB54" s="988">
        <v>1568.9555555555601</v>
      </c>
      <c r="BC54" s="988">
        <v>4441.6512077294701</v>
      </c>
      <c r="BD54" s="990">
        <v>11468.1724137931</v>
      </c>
      <c r="BP54" s="196"/>
      <c r="BQ54" s="13" t="s">
        <v>27</v>
      </c>
      <c r="BR54" s="2" t="s">
        <v>58</v>
      </c>
      <c r="BS54" s="1018">
        <v>425.59104677206801</v>
      </c>
      <c r="BT54" s="1018">
        <v>1270.1538461538501</v>
      </c>
      <c r="BU54" s="1020">
        <v>3386.7051056713899</v>
      </c>
      <c r="CG54" s="196"/>
      <c r="CH54" s="13" t="s">
        <v>94</v>
      </c>
      <c r="CI54" s="2" t="s">
        <v>59</v>
      </c>
      <c r="CJ54" s="1048">
        <v>5443.7850627891603</v>
      </c>
      <c r="CK54" s="1048">
        <v>13192.2674418605</v>
      </c>
      <c r="CL54" s="1050">
        <v>33700.554222888597</v>
      </c>
    </row>
    <row r="55" spans="17:90" x14ac:dyDescent="0.35">
      <c r="Q55" s="196"/>
      <c r="AH55" s="196"/>
      <c r="AI55" s="13" t="s">
        <v>23</v>
      </c>
      <c r="AJ55" s="2" t="s">
        <v>36</v>
      </c>
      <c r="AK55" s="958">
        <v>388.245210355263</v>
      </c>
      <c r="AL55" s="958">
        <v>1186.5695970242</v>
      </c>
      <c r="AM55" s="960">
        <v>3028.5363306944</v>
      </c>
      <c r="AY55" s="196"/>
      <c r="AZ55" s="13" t="s">
        <v>95</v>
      </c>
      <c r="BA55" s="2" t="s">
        <v>36</v>
      </c>
      <c r="BB55" s="988">
        <v>846.45202173913003</v>
      </c>
      <c r="BC55" s="988">
        <v>2944.4450549450498</v>
      </c>
      <c r="BD55" s="990">
        <v>8347.5262646835909</v>
      </c>
      <c r="BP55" s="196"/>
      <c r="BQ55" s="13" t="s">
        <v>23</v>
      </c>
      <c r="BR55" s="2" t="s">
        <v>59</v>
      </c>
      <c r="BS55" s="1018">
        <v>1455.6279424540701</v>
      </c>
      <c r="BT55" s="1018">
        <v>3544.9711291582998</v>
      </c>
      <c r="BU55" s="1020">
        <v>8289.1531533880207</v>
      </c>
      <c r="CG55" s="196"/>
      <c r="CH55" s="13" t="s">
        <v>95</v>
      </c>
      <c r="CI55" s="2" t="s">
        <v>59</v>
      </c>
      <c r="CJ55" s="1048">
        <v>5238.2264044943804</v>
      </c>
      <c r="CK55" s="1048">
        <v>11934.982888888901</v>
      </c>
      <c r="CL55" s="1050">
        <v>28492.438695652199</v>
      </c>
    </row>
    <row r="56" spans="17:90" x14ac:dyDescent="0.35">
      <c r="Q56" s="196"/>
      <c r="AH56" s="196"/>
      <c r="AI56" s="13" t="s">
        <v>25</v>
      </c>
      <c r="AJ56" s="2" t="s">
        <v>36</v>
      </c>
      <c r="AK56" s="958">
        <v>369.82827220235203</v>
      </c>
      <c r="AL56" s="958">
        <v>1081.9926573165001</v>
      </c>
      <c r="AM56" s="960">
        <v>2811.9902028036699</v>
      </c>
      <c r="AY56" s="196"/>
      <c r="AZ56" s="14" t="s">
        <v>96</v>
      </c>
      <c r="BA56" s="6" t="s">
        <v>36</v>
      </c>
      <c r="BB56" s="987">
        <v>835.59408602150495</v>
      </c>
      <c r="BC56" s="987">
        <v>2887.7469565217398</v>
      </c>
      <c r="BD56" s="991">
        <v>8138.0458931765897</v>
      </c>
      <c r="BP56" s="196"/>
      <c r="BQ56" s="13" t="s">
        <v>25</v>
      </c>
      <c r="BR56" s="2" t="s">
        <v>59</v>
      </c>
      <c r="BS56" s="1018">
        <v>1304.15862068966</v>
      </c>
      <c r="BT56" s="1018">
        <v>3309.7196375498402</v>
      </c>
      <c r="BU56" s="1020">
        <v>8272.4228675136092</v>
      </c>
      <c r="CG56" s="196"/>
      <c r="CH56" s="14" t="s">
        <v>96</v>
      </c>
      <c r="CI56" s="6" t="s">
        <v>59</v>
      </c>
      <c r="CJ56" s="1047">
        <v>5216.3368252320497</v>
      </c>
      <c r="CK56" s="1047">
        <v>11756.2574494439</v>
      </c>
      <c r="CL56" s="1051">
        <v>28681.424091483601</v>
      </c>
    </row>
    <row r="57" spans="17:90" x14ac:dyDescent="0.35">
      <c r="Q57" s="196"/>
      <c r="AH57" s="196"/>
      <c r="AI57" s="13" t="s">
        <v>26</v>
      </c>
      <c r="AJ57" s="2" t="s">
        <v>36</v>
      </c>
      <c r="AK57" s="958">
        <v>196.06390147895499</v>
      </c>
      <c r="AL57" s="958">
        <v>708.16353538934197</v>
      </c>
      <c r="AM57" s="960">
        <v>2064.00763776542</v>
      </c>
      <c r="AY57" s="196"/>
      <c r="BP57" s="196"/>
      <c r="BQ57" s="13" t="s">
        <v>26</v>
      </c>
      <c r="BR57" s="2" t="s">
        <v>59</v>
      </c>
      <c r="BS57" s="1018">
        <v>1378.9849999999999</v>
      </c>
      <c r="BT57" s="1018">
        <v>3208.4409035408999</v>
      </c>
      <c r="BU57" s="1020">
        <v>7613.7790135396499</v>
      </c>
      <c r="CG57" s="196"/>
    </row>
    <row r="58" spans="17:90" x14ac:dyDescent="0.35">
      <c r="Q58" s="196"/>
      <c r="AH58" s="196"/>
      <c r="AI58" s="14" t="s">
        <v>27</v>
      </c>
      <c r="AJ58" s="6" t="s">
        <v>36</v>
      </c>
      <c r="AK58" s="957">
        <v>195.08092083512199</v>
      </c>
      <c r="AL58" s="957">
        <v>688.85944577162002</v>
      </c>
      <c r="AM58" s="961">
        <v>2017.57310890381</v>
      </c>
      <c r="AY58" s="196"/>
      <c r="BP58" s="196"/>
      <c r="BQ58" s="14" t="s">
        <v>27</v>
      </c>
      <c r="BR58" s="6" t="s">
        <v>59</v>
      </c>
      <c r="BS58" s="1017">
        <v>1270.96398332383</v>
      </c>
      <c r="BT58" s="1017">
        <v>3027.5663128361002</v>
      </c>
      <c r="BU58" s="1021">
        <v>7177.2784679619899</v>
      </c>
      <c r="CG58" s="196"/>
    </row>
    <row r="59" spans="17:90" x14ac:dyDescent="0.35">
      <c r="Q59" s="196"/>
      <c r="AH59" s="196"/>
      <c r="AY59" s="196"/>
      <c r="BP59" s="196"/>
      <c r="CG59" s="196"/>
    </row>
    <row r="60" spans="17:90" x14ac:dyDescent="0.35">
      <c r="Q60" s="196"/>
      <c r="AH60" s="196"/>
      <c r="AY60" s="196"/>
      <c r="BP60" s="196"/>
      <c r="CG60" s="196"/>
    </row>
    <row r="61" spans="17:90" x14ac:dyDescent="0.35">
      <c r="Q61" s="196"/>
      <c r="AH61" s="196"/>
      <c r="AY61" s="196"/>
      <c r="BP61" s="196"/>
      <c r="CG61" s="196"/>
    </row>
    <row r="62" spans="17:90" x14ac:dyDescent="0.35">
      <c r="Q62" s="196"/>
      <c r="AH62" s="196"/>
      <c r="AY62" s="196"/>
      <c r="BP62" s="196"/>
      <c r="CG62" s="196"/>
    </row>
    <row r="63" spans="17:90" x14ac:dyDescent="0.35">
      <c r="Q63" s="196"/>
      <c r="AH63" s="196"/>
      <c r="AY63" s="196"/>
      <c r="BP63" s="196"/>
      <c r="CG63" s="196"/>
    </row>
    <row r="64" spans="17:90" x14ac:dyDescent="0.35">
      <c r="Q64" s="196"/>
      <c r="AH64" s="196"/>
      <c r="AY64" s="196"/>
      <c r="BP64" s="196"/>
      <c r="CG64" s="196"/>
    </row>
    <row r="65" spans="17:92" x14ac:dyDescent="0.35">
      <c r="Q65" s="196"/>
      <c r="AH65" s="196"/>
      <c r="AY65" s="196"/>
      <c r="BP65" s="196"/>
      <c r="CG65" s="196"/>
    </row>
    <row r="66" spans="17:92" x14ac:dyDescent="0.35">
      <c r="Q66" s="196"/>
      <c r="AH66" s="196"/>
      <c r="AY66" s="196"/>
      <c r="BP66" s="196"/>
      <c r="CG66" s="196"/>
    </row>
    <row r="67" spans="17:92" x14ac:dyDescent="0.35">
      <c r="Q67" s="196"/>
      <c r="AH67" s="196"/>
      <c r="AY67" s="196"/>
      <c r="BP67" s="196"/>
      <c r="CG67" s="196"/>
    </row>
    <row r="68" spans="17:92" x14ac:dyDescent="0.35">
      <c r="Q68" s="196"/>
      <c r="AH68" s="196"/>
      <c r="AY68" s="196"/>
      <c r="BP68" s="196"/>
      <c r="CG68" s="196"/>
    </row>
    <row r="69" spans="17:92" x14ac:dyDescent="0.35">
      <c r="Q69" s="196"/>
      <c r="AH69" s="196"/>
      <c r="AY69" s="196"/>
      <c r="BP69" s="196"/>
      <c r="CG69" s="196"/>
    </row>
    <row r="70" spans="17:92" ht="15.5" x14ac:dyDescent="0.35">
      <c r="Q70" s="196"/>
      <c r="AH70" s="196"/>
      <c r="AI70" s="11" t="s">
        <v>334</v>
      </c>
      <c r="AO70" s="11" t="s">
        <v>355</v>
      </c>
      <c r="AY70" s="196"/>
      <c r="AZ70" s="11" t="s">
        <v>339</v>
      </c>
      <c r="BF70" s="11" t="s">
        <v>360</v>
      </c>
      <c r="BP70" s="196"/>
      <c r="BQ70" s="11" t="s">
        <v>344</v>
      </c>
      <c r="BW70" s="11" t="s">
        <v>365</v>
      </c>
      <c r="CG70" s="196"/>
      <c r="CH70" s="11" t="s">
        <v>349</v>
      </c>
      <c r="CN70" s="11" t="s">
        <v>370</v>
      </c>
    </row>
    <row r="71" spans="17:92" x14ac:dyDescent="0.35">
      <c r="Q71" s="196"/>
      <c r="AH71" s="196"/>
      <c r="AI71" s="2" t="s">
        <v>29</v>
      </c>
      <c r="AJ71" s="2"/>
      <c r="AK71" s="2"/>
      <c r="AL71" s="2"/>
      <c r="AM71" s="2"/>
      <c r="AY71" s="196"/>
      <c r="AZ71" s="2" t="s">
        <v>29</v>
      </c>
      <c r="BA71" s="2"/>
      <c r="BB71" s="2"/>
      <c r="BC71" s="2"/>
      <c r="BD71" s="2"/>
      <c r="BP71" s="196"/>
      <c r="BQ71" s="2" t="s">
        <v>29</v>
      </c>
      <c r="BR71" s="2"/>
      <c r="BS71" s="2"/>
      <c r="BT71" s="2"/>
      <c r="BU71" s="2"/>
      <c r="CG71" s="196"/>
      <c r="CH71" s="2" t="s">
        <v>29</v>
      </c>
      <c r="CI71" s="2"/>
      <c r="CJ71" s="2"/>
      <c r="CK71" s="2"/>
      <c r="CL71" s="2"/>
    </row>
    <row r="72" spans="17:92" x14ac:dyDescent="0.35">
      <c r="Q72" s="196"/>
      <c r="AH72" s="196"/>
      <c r="AI72" s="12" t="s">
        <v>18</v>
      </c>
      <c r="AJ72" s="15" t="s">
        <v>34</v>
      </c>
      <c r="AK72" s="962" t="s">
        <v>20</v>
      </c>
      <c r="AL72" s="962" t="s">
        <v>21</v>
      </c>
      <c r="AM72" s="965" t="s">
        <v>22</v>
      </c>
      <c r="AY72" s="196"/>
      <c r="AZ72" s="12" t="s">
        <v>18</v>
      </c>
      <c r="BA72" s="15" t="s">
        <v>34</v>
      </c>
      <c r="BB72" s="992" t="s">
        <v>20</v>
      </c>
      <c r="BC72" s="992" t="s">
        <v>21</v>
      </c>
      <c r="BD72" s="995" t="s">
        <v>22</v>
      </c>
      <c r="BP72" s="196"/>
      <c r="BQ72" s="12" t="s">
        <v>18</v>
      </c>
      <c r="BR72" s="15" t="s">
        <v>34</v>
      </c>
      <c r="BS72" s="1022" t="s">
        <v>20</v>
      </c>
      <c r="BT72" s="1022" t="s">
        <v>21</v>
      </c>
      <c r="BU72" s="1025" t="s">
        <v>22</v>
      </c>
      <c r="CG72" s="196"/>
      <c r="CH72" s="12" t="s">
        <v>18</v>
      </c>
      <c r="CI72" s="15" t="s">
        <v>34</v>
      </c>
      <c r="CJ72" s="1052" t="s">
        <v>20</v>
      </c>
      <c r="CK72" s="1052" t="s">
        <v>21</v>
      </c>
      <c r="CL72" s="1055" t="s">
        <v>22</v>
      </c>
    </row>
    <row r="73" spans="17:92" x14ac:dyDescent="0.35">
      <c r="Q73" s="196"/>
      <c r="AH73" s="196"/>
      <c r="AI73" s="12" t="s">
        <v>23</v>
      </c>
      <c r="AJ73" s="15" t="s">
        <v>35</v>
      </c>
      <c r="AK73" s="962">
        <v>357.42356420753202</v>
      </c>
      <c r="AL73" s="962">
        <v>1411.9761453522401</v>
      </c>
      <c r="AM73" s="965">
        <v>3872.7023397950402</v>
      </c>
      <c r="AY73" s="196"/>
      <c r="AZ73" s="12" t="s">
        <v>94</v>
      </c>
      <c r="BA73" s="15" t="s">
        <v>35</v>
      </c>
      <c r="BB73" s="992">
        <v>1584.4552165592099</v>
      </c>
      <c r="BC73" s="992">
        <v>5478.9440781440799</v>
      </c>
      <c r="BD73" s="995">
        <v>14841.2107333891</v>
      </c>
      <c r="BP73" s="196"/>
      <c r="BQ73" s="12" t="s">
        <v>23</v>
      </c>
      <c r="BR73" s="15" t="s">
        <v>58</v>
      </c>
      <c r="BS73" s="1022">
        <v>262.216944740043</v>
      </c>
      <c r="BT73" s="1022">
        <v>1091.7452975639901</v>
      </c>
      <c r="BU73" s="1025">
        <v>3255.3965854365501</v>
      </c>
      <c r="CG73" s="196"/>
      <c r="CH73" s="12" t="s">
        <v>94</v>
      </c>
      <c r="CI73" s="15" t="s">
        <v>58</v>
      </c>
      <c r="CJ73" s="1052">
        <v>1179.34359082843</v>
      </c>
      <c r="CK73" s="1052">
        <v>4472.2692942964004</v>
      </c>
      <c r="CL73" s="1055">
        <v>12636.5130190523</v>
      </c>
    </row>
    <row r="74" spans="17:92" x14ac:dyDescent="0.35">
      <c r="Q74" s="196"/>
      <c r="AH74" s="196"/>
      <c r="AI74" s="13" t="s">
        <v>25</v>
      </c>
      <c r="AJ74" s="2" t="s">
        <v>35</v>
      </c>
      <c r="AK74" s="964">
        <v>331.2</v>
      </c>
      <c r="AL74" s="964">
        <v>1331.4655555555601</v>
      </c>
      <c r="AM74" s="966">
        <v>3574.7422979340299</v>
      </c>
      <c r="AY74" s="196"/>
      <c r="AZ74" s="13" t="s">
        <v>95</v>
      </c>
      <c r="BA74" s="2" t="s">
        <v>35</v>
      </c>
      <c r="BB74" s="994">
        <v>1643.3640957446801</v>
      </c>
      <c r="BC74" s="994">
        <v>5297.2096183656904</v>
      </c>
      <c r="BD74" s="996">
        <v>14020.715495955101</v>
      </c>
      <c r="BP74" s="196"/>
      <c r="BQ74" s="13" t="s">
        <v>25</v>
      </c>
      <c r="BR74" s="2" t="s">
        <v>58</v>
      </c>
      <c r="BS74" s="1024">
        <v>240.87252964426901</v>
      </c>
      <c r="BT74" s="1024">
        <v>1012.66666666667</v>
      </c>
      <c r="BU74" s="1026">
        <v>2964.1666666666702</v>
      </c>
      <c r="CG74" s="196"/>
      <c r="CH74" s="13" t="s">
        <v>95</v>
      </c>
      <c r="CI74" s="2" t="s">
        <v>58</v>
      </c>
      <c r="CJ74" s="1054">
        <v>1226.9881720430101</v>
      </c>
      <c r="CK74" s="1054">
        <v>4273.7884356790701</v>
      </c>
      <c r="CL74" s="1056">
        <v>11738.275001235699</v>
      </c>
    </row>
    <row r="75" spans="17:92" x14ac:dyDescent="0.35">
      <c r="Q75" s="196"/>
      <c r="AH75" s="196"/>
      <c r="AI75" s="13" t="s">
        <v>26</v>
      </c>
      <c r="AJ75" s="2" t="s">
        <v>35</v>
      </c>
      <c r="AK75" s="964">
        <v>328.89281111929301</v>
      </c>
      <c r="AL75" s="964">
        <v>1235.4341314365799</v>
      </c>
      <c r="AM75" s="966">
        <v>3355.3211767399298</v>
      </c>
      <c r="AY75" s="196"/>
      <c r="AZ75" s="13" t="s">
        <v>96</v>
      </c>
      <c r="BA75" s="2" t="s">
        <v>35</v>
      </c>
      <c r="BB75" s="994">
        <v>1469.3113313174199</v>
      </c>
      <c r="BC75" s="994">
        <v>4843.4450250836098</v>
      </c>
      <c r="BD75" s="996">
        <v>12713.392796033</v>
      </c>
      <c r="BP75" s="196"/>
      <c r="BQ75" s="13" t="s">
        <v>26</v>
      </c>
      <c r="BR75" s="2" t="s">
        <v>58</v>
      </c>
      <c r="BS75" s="1024">
        <v>237.79300958391701</v>
      </c>
      <c r="BT75" s="1024">
        <v>971.23780372448198</v>
      </c>
      <c r="BU75" s="1026">
        <v>2771.0145402349199</v>
      </c>
      <c r="CG75" s="196"/>
      <c r="CH75" s="13" t="s">
        <v>96</v>
      </c>
      <c r="CI75" s="2" t="s">
        <v>58</v>
      </c>
      <c r="CJ75" s="1054">
        <v>1073.4486092382199</v>
      </c>
      <c r="CK75" s="1054">
        <v>3784.3798706632801</v>
      </c>
      <c r="CL75" s="1056">
        <v>10372.4858695653</v>
      </c>
    </row>
    <row r="76" spans="17:92" x14ac:dyDescent="0.35">
      <c r="Q76" s="196"/>
      <c r="AH76" s="196"/>
      <c r="AI76" s="13" t="s">
        <v>27</v>
      </c>
      <c r="AJ76" s="2" t="s">
        <v>35</v>
      </c>
      <c r="AK76" s="964">
        <v>312.41859290135199</v>
      </c>
      <c r="AL76" s="964">
        <v>1134.38304392237</v>
      </c>
      <c r="AM76" s="966">
        <v>3052.98888888889</v>
      </c>
      <c r="AY76" s="196"/>
      <c r="AZ76" s="13" t="s">
        <v>94</v>
      </c>
      <c r="BA76" s="2" t="s">
        <v>36</v>
      </c>
      <c r="BB76" s="994">
        <v>487.58924268502602</v>
      </c>
      <c r="BC76" s="994">
        <v>2007.8560678452</v>
      </c>
      <c r="BD76" s="996">
        <v>6516.5687758478098</v>
      </c>
      <c r="BP76" s="196"/>
      <c r="BQ76" s="13" t="s">
        <v>27</v>
      </c>
      <c r="BR76" s="2" t="s">
        <v>58</v>
      </c>
      <c r="BS76" s="1024">
        <v>223.02366383616399</v>
      </c>
      <c r="BT76" s="1024">
        <v>876.66162489196199</v>
      </c>
      <c r="BU76" s="1026">
        <v>2477.0993589743598</v>
      </c>
      <c r="CG76" s="196"/>
      <c r="CH76" s="13" t="s">
        <v>94</v>
      </c>
      <c r="CI76" s="2" t="s">
        <v>59</v>
      </c>
      <c r="CJ76" s="1054">
        <v>2586.7640225453902</v>
      </c>
      <c r="CK76" s="1054">
        <v>7041.6495594939097</v>
      </c>
      <c r="CL76" s="1056">
        <v>15780.347589904401</v>
      </c>
    </row>
    <row r="77" spans="17:92" x14ac:dyDescent="0.35">
      <c r="Q77" s="196"/>
      <c r="AH77" s="196"/>
      <c r="AI77" s="13" t="s">
        <v>23</v>
      </c>
      <c r="AJ77" s="2" t="s">
        <v>36</v>
      </c>
      <c r="AK77" s="964">
        <v>102.062252551028</v>
      </c>
      <c r="AL77" s="964">
        <v>456.30022449927299</v>
      </c>
      <c r="AM77" s="966">
        <v>1597.4742012504501</v>
      </c>
      <c r="AY77" s="196"/>
      <c r="AZ77" s="13" t="s">
        <v>95</v>
      </c>
      <c r="BA77" s="2" t="s">
        <v>36</v>
      </c>
      <c r="BB77" s="994">
        <v>518.07880434782601</v>
      </c>
      <c r="BC77" s="994">
        <v>1898.90566238528</v>
      </c>
      <c r="BD77" s="996">
        <v>5930.5866299109202</v>
      </c>
      <c r="BP77" s="196"/>
      <c r="BQ77" s="13" t="s">
        <v>23</v>
      </c>
      <c r="BR77" s="2" t="s">
        <v>59</v>
      </c>
      <c r="BS77" s="1024">
        <v>805.254487179487</v>
      </c>
      <c r="BT77" s="1024">
        <v>2107.5884969003801</v>
      </c>
      <c r="BU77" s="1026">
        <v>5141.57132798574</v>
      </c>
      <c r="CG77" s="196"/>
      <c r="CH77" s="13" t="s">
        <v>95</v>
      </c>
      <c r="CI77" s="2" t="s">
        <v>59</v>
      </c>
      <c r="CJ77" s="1054">
        <v>2581.5741666666599</v>
      </c>
      <c r="CK77" s="1054">
        <v>7014.1436953807697</v>
      </c>
      <c r="CL77" s="1056">
        <v>18020.067009713199</v>
      </c>
    </row>
    <row r="78" spans="17:92" x14ac:dyDescent="0.35">
      <c r="Q78" s="196"/>
      <c r="AH78" s="196"/>
      <c r="AI78" s="13" t="s">
        <v>25</v>
      </c>
      <c r="AJ78" s="2" t="s">
        <v>36</v>
      </c>
      <c r="AK78" s="964">
        <v>94.475457875457806</v>
      </c>
      <c r="AL78" s="964">
        <v>432.21879382889199</v>
      </c>
      <c r="AM78" s="966">
        <v>1483.5713191489299</v>
      </c>
      <c r="AY78" s="196"/>
      <c r="AZ78" s="14" t="s">
        <v>96</v>
      </c>
      <c r="BA78" s="6" t="s">
        <v>36</v>
      </c>
      <c r="BB78" s="993">
        <v>528.92656268462702</v>
      </c>
      <c r="BC78" s="993">
        <v>1905.4167009026601</v>
      </c>
      <c r="BD78" s="997">
        <v>5817.62454007221</v>
      </c>
      <c r="BP78" s="196"/>
      <c r="BQ78" s="13" t="s">
        <v>25</v>
      </c>
      <c r="BR78" s="2" t="s">
        <v>59</v>
      </c>
      <c r="BS78" s="1024">
        <v>654.698300552104</v>
      </c>
      <c r="BT78" s="1024">
        <v>2144.8346349745302</v>
      </c>
      <c r="BU78" s="1026">
        <v>4700.2075574978398</v>
      </c>
      <c r="CG78" s="196"/>
      <c r="CH78" s="14" t="s">
        <v>96</v>
      </c>
      <c r="CI78" s="6" t="s">
        <v>59</v>
      </c>
      <c r="CJ78" s="1053">
        <v>2653.5684498611099</v>
      </c>
      <c r="CK78" s="1053">
        <v>7150.31228381643</v>
      </c>
      <c r="CL78" s="1057">
        <v>17518.4906663685</v>
      </c>
    </row>
    <row r="79" spans="17:92" x14ac:dyDescent="0.35">
      <c r="Q79" s="196"/>
      <c r="AH79" s="196"/>
      <c r="AI79" s="13" t="s">
        <v>26</v>
      </c>
      <c r="AJ79" s="2" t="s">
        <v>36</v>
      </c>
      <c r="AK79" s="964">
        <v>100.670774435182</v>
      </c>
      <c r="AL79" s="964">
        <v>417.22205551387799</v>
      </c>
      <c r="AM79" s="966">
        <v>1414.3347826086999</v>
      </c>
      <c r="AY79" s="196"/>
      <c r="BP79" s="196"/>
      <c r="BQ79" s="13" t="s">
        <v>26</v>
      </c>
      <c r="BR79" s="2" t="s">
        <v>59</v>
      </c>
      <c r="BS79" s="1024">
        <v>660.45410036719704</v>
      </c>
      <c r="BT79" s="1024">
        <v>1979.6255555555599</v>
      </c>
      <c r="BU79" s="1026">
        <v>4965.8348803126501</v>
      </c>
      <c r="CG79" s="196"/>
    </row>
    <row r="80" spans="17:92" x14ac:dyDescent="0.35">
      <c r="Q80" s="196"/>
      <c r="AH80" s="196"/>
      <c r="AI80" s="14" t="s">
        <v>27</v>
      </c>
      <c r="AJ80" s="6" t="s">
        <v>36</v>
      </c>
      <c r="AK80" s="963">
        <v>119.299700132898</v>
      </c>
      <c r="AL80" s="963">
        <v>473.34004329004301</v>
      </c>
      <c r="AM80" s="967">
        <v>1525.2654936461399</v>
      </c>
      <c r="AY80" s="196"/>
      <c r="BP80" s="196"/>
      <c r="BQ80" s="14" t="s">
        <v>27</v>
      </c>
      <c r="BR80" s="6" t="s">
        <v>59</v>
      </c>
      <c r="BS80" s="1023">
        <v>680.68391304347801</v>
      </c>
      <c r="BT80" s="1023">
        <v>1902.944</v>
      </c>
      <c r="BU80" s="1027">
        <v>4661.9687362637396</v>
      </c>
      <c r="CG80" s="196"/>
    </row>
    <row r="81" spans="17:92" x14ac:dyDescent="0.35">
      <c r="Q81" s="196"/>
      <c r="AH81" s="196"/>
      <c r="AY81" s="196"/>
      <c r="BP81" s="196"/>
      <c r="CG81" s="196"/>
    </row>
    <row r="82" spans="17:92" x14ac:dyDescent="0.35">
      <c r="Q82" s="196"/>
      <c r="AH82" s="196"/>
      <c r="AY82" s="196"/>
      <c r="BP82" s="196"/>
      <c r="CG82" s="196"/>
    </row>
    <row r="83" spans="17:92" x14ac:dyDescent="0.35">
      <c r="Q83" s="196"/>
      <c r="AH83" s="196"/>
      <c r="AY83" s="196"/>
      <c r="BP83" s="196"/>
      <c r="CG83" s="196"/>
    </row>
    <row r="84" spans="17:92" x14ac:dyDescent="0.35">
      <c r="Q84" s="196"/>
      <c r="AH84" s="196"/>
      <c r="AY84" s="196"/>
      <c r="BP84" s="196"/>
      <c r="CG84" s="196"/>
    </row>
    <row r="85" spans="17:92" x14ac:dyDescent="0.35">
      <c r="Q85" s="196"/>
      <c r="AH85" s="196"/>
      <c r="AY85" s="196"/>
      <c r="BP85" s="196"/>
      <c r="CG85" s="196"/>
    </row>
    <row r="86" spans="17:92" x14ac:dyDescent="0.35">
      <c r="Q86" s="196"/>
      <c r="AH86" s="196"/>
      <c r="AY86" s="196"/>
      <c r="BP86" s="196"/>
      <c r="CG86" s="196"/>
    </row>
    <row r="87" spans="17:92" x14ac:dyDescent="0.35">
      <c r="Q87" s="196"/>
      <c r="AH87" s="196"/>
      <c r="AY87" s="196"/>
      <c r="BP87" s="196"/>
      <c r="CG87" s="196"/>
    </row>
    <row r="88" spans="17:92" x14ac:dyDescent="0.35">
      <c r="Q88" s="196"/>
      <c r="AH88" s="196"/>
      <c r="AY88" s="196"/>
      <c r="BP88" s="196"/>
      <c r="CG88" s="196"/>
    </row>
    <row r="89" spans="17:92" x14ac:dyDescent="0.35">
      <c r="Q89" s="196"/>
      <c r="AH89" s="196"/>
      <c r="AY89" s="196"/>
      <c r="BP89" s="196"/>
      <c r="CG89" s="196"/>
    </row>
    <row r="90" spans="17:92" x14ac:dyDescent="0.35">
      <c r="Q90" s="196"/>
      <c r="AH90" s="196"/>
      <c r="AY90" s="196"/>
      <c r="BP90" s="196"/>
      <c r="CG90" s="196"/>
    </row>
    <row r="91" spans="17:92" x14ac:dyDescent="0.35">
      <c r="Q91" s="196"/>
      <c r="AH91" s="196"/>
      <c r="AY91" s="196"/>
      <c r="BP91" s="196"/>
      <c r="CG91" s="196"/>
    </row>
    <row r="92" spans="17:92" ht="15.5" x14ac:dyDescent="0.35">
      <c r="Q92" s="196"/>
      <c r="AH92" s="196"/>
      <c r="AI92" s="11" t="s">
        <v>335</v>
      </c>
      <c r="AO92" s="11" t="s">
        <v>356</v>
      </c>
      <c r="AY92" s="196"/>
      <c r="AZ92" s="11" t="s">
        <v>340</v>
      </c>
      <c r="BF92" s="11" t="s">
        <v>361</v>
      </c>
      <c r="BP92" s="196"/>
      <c r="BQ92" s="11" t="s">
        <v>345</v>
      </c>
      <c r="BW92" s="11" t="s">
        <v>366</v>
      </c>
      <c r="CG92" s="196"/>
      <c r="CH92" s="11" t="s">
        <v>350</v>
      </c>
      <c r="CN92" s="11" t="s">
        <v>371</v>
      </c>
    </row>
    <row r="93" spans="17:92" x14ac:dyDescent="0.35">
      <c r="Q93" s="196"/>
      <c r="AH93" s="196"/>
      <c r="AI93" s="2" t="s">
        <v>30</v>
      </c>
      <c r="AJ93" s="2"/>
      <c r="AK93" s="2"/>
      <c r="AL93" s="2"/>
      <c r="AM93" s="2"/>
      <c r="AY93" s="196"/>
      <c r="AZ93" s="2" t="s">
        <v>30</v>
      </c>
      <c r="BA93" s="2"/>
      <c r="BB93" s="2"/>
      <c r="BC93" s="2"/>
      <c r="BD93" s="2"/>
      <c r="BP93" s="196"/>
      <c r="BQ93" s="2" t="s">
        <v>30</v>
      </c>
      <c r="BR93" s="2"/>
      <c r="BS93" s="2"/>
      <c r="BT93" s="2"/>
      <c r="BU93" s="2"/>
      <c r="CG93" s="196"/>
      <c r="CH93" s="2" t="s">
        <v>30</v>
      </c>
      <c r="CI93" s="2"/>
      <c r="CJ93" s="2"/>
      <c r="CK93" s="2"/>
      <c r="CL93" s="2"/>
    </row>
    <row r="94" spans="17:92" x14ac:dyDescent="0.35">
      <c r="Q94" s="196"/>
      <c r="AH94" s="196"/>
      <c r="AI94" s="12" t="s">
        <v>18</v>
      </c>
      <c r="AJ94" s="15" t="s">
        <v>34</v>
      </c>
      <c r="AK94" s="968" t="s">
        <v>20</v>
      </c>
      <c r="AL94" s="968" t="s">
        <v>21</v>
      </c>
      <c r="AM94" s="971" t="s">
        <v>22</v>
      </c>
      <c r="AY94" s="196"/>
      <c r="AZ94" s="12" t="s">
        <v>18</v>
      </c>
      <c r="BA94" s="15" t="s">
        <v>34</v>
      </c>
      <c r="BB94" s="998" t="s">
        <v>20</v>
      </c>
      <c r="BC94" s="998" t="s">
        <v>21</v>
      </c>
      <c r="BD94" s="1001" t="s">
        <v>22</v>
      </c>
      <c r="BP94" s="196"/>
      <c r="BQ94" s="12" t="s">
        <v>18</v>
      </c>
      <c r="BR94" s="15" t="s">
        <v>34</v>
      </c>
      <c r="BS94" s="1028" t="s">
        <v>20</v>
      </c>
      <c r="BT94" s="1028" t="s">
        <v>21</v>
      </c>
      <c r="BU94" s="1031" t="s">
        <v>22</v>
      </c>
      <c r="CG94" s="196"/>
      <c r="CH94" s="12" t="s">
        <v>18</v>
      </c>
      <c r="CI94" s="15" t="s">
        <v>34</v>
      </c>
      <c r="CJ94" s="1058" t="s">
        <v>20</v>
      </c>
      <c r="CK94" s="1058" t="s">
        <v>21</v>
      </c>
      <c r="CL94" s="1061" t="s">
        <v>22</v>
      </c>
    </row>
    <row r="95" spans="17:92" x14ac:dyDescent="0.35">
      <c r="Q95" s="196"/>
      <c r="AH95" s="196"/>
      <c r="AI95" s="12" t="s">
        <v>23</v>
      </c>
      <c r="AJ95" s="15" t="s">
        <v>35</v>
      </c>
      <c r="AK95" s="968">
        <v>782.61853932584199</v>
      </c>
      <c r="AL95" s="968">
        <v>2035.86407168756</v>
      </c>
      <c r="AM95" s="971">
        <v>4909.5269939554801</v>
      </c>
      <c r="AY95" s="196"/>
      <c r="AZ95" s="12" t="s">
        <v>94</v>
      </c>
      <c r="BA95" s="15" t="s">
        <v>35</v>
      </c>
      <c r="BB95" s="998">
        <v>3513.28672557139</v>
      </c>
      <c r="BC95" s="998">
        <v>8938.8666666666595</v>
      </c>
      <c r="BD95" s="1001">
        <v>21637.599617918298</v>
      </c>
      <c r="BP95" s="196"/>
      <c r="BQ95" s="12" t="s">
        <v>23</v>
      </c>
      <c r="BR95" s="15" t="s">
        <v>58</v>
      </c>
      <c r="BS95" s="1028">
        <v>685.14146279731006</v>
      </c>
      <c r="BT95" s="1028">
        <v>1809.9906064111999</v>
      </c>
      <c r="BU95" s="1031">
        <v>4509.4265820386499</v>
      </c>
      <c r="CG95" s="196"/>
      <c r="CH95" s="12" t="s">
        <v>94</v>
      </c>
      <c r="CI95" s="15" t="s">
        <v>58</v>
      </c>
      <c r="CJ95" s="1058">
        <v>3051.43434939092</v>
      </c>
      <c r="CK95" s="1058">
        <v>8052.8898558848396</v>
      </c>
      <c r="CL95" s="1061">
        <v>19193.113907994401</v>
      </c>
    </row>
    <row r="96" spans="17:92" x14ac:dyDescent="0.35">
      <c r="Q96" s="196"/>
      <c r="AH96" s="196"/>
      <c r="AI96" s="13" t="s">
        <v>25</v>
      </c>
      <c r="AJ96" s="2" t="s">
        <v>35</v>
      </c>
      <c r="AK96" s="970">
        <v>726.70070755857103</v>
      </c>
      <c r="AL96" s="970">
        <v>1913.35401414854</v>
      </c>
      <c r="AM96" s="972">
        <v>4807.3820723724903</v>
      </c>
      <c r="AY96" s="196"/>
      <c r="AZ96" s="13" t="s">
        <v>95</v>
      </c>
      <c r="BA96" s="2" t="s">
        <v>35</v>
      </c>
      <c r="BB96" s="1000">
        <v>3566.6507739938102</v>
      </c>
      <c r="BC96" s="1000">
        <v>8856.6954022988502</v>
      </c>
      <c r="BD96" s="1002">
        <v>22363.161652772698</v>
      </c>
      <c r="BP96" s="196"/>
      <c r="BQ96" s="13" t="s">
        <v>25</v>
      </c>
      <c r="BR96" s="2" t="s">
        <v>58</v>
      </c>
      <c r="BS96" s="1030">
        <v>627.48944014380004</v>
      </c>
      <c r="BT96" s="1030">
        <v>1739.2264966201101</v>
      </c>
      <c r="BU96" s="1032">
        <v>4443.1482176652298</v>
      </c>
      <c r="CG96" s="196"/>
      <c r="CH96" s="13" t="s">
        <v>95</v>
      </c>
      <c r="CI96" s="2" t="s">
        <v>58</v>
      </c>
      <c r="CJ96" s="1060">
        <v>3050.8182677537502</v>
      </c>
      <c r="CK96" s="1060">
        <v>7842.74074074074</v>
      </c>
      <c r="CL96" s="1062">
        <v>20186.792937399699</v>
      </c>
    </row>
    <row r="97" spans="17:90" x14ac:dyDescent="0.35">
      <c r="Q97" s="196"/>
      <c r="AH97" s="196"/>
      <c r="AI97" s="13" t="s">
        <v>26</v>
      </c>
      <c r="AJ97" s="2" t="s">
        <v>35</v>
      </c>
      <c r="AK97" s="970">
        <v>719.36912087912106</v>
      </c>
      <c r="AL97" s="970">
        <v>1812.4276288659801</v>
      </c>
      <c r="AM97" s="972">
        <v>4614</v>
      </c>
      <c r="AY97" s="196"/>
      <c r="AZ97" s="13" t="s">
        <v>96</v>
      </c>
      <c r="BA97" s="2" t="s">
        <v>35</v>
      </c>
      <c r="BB97" s="1000">
        <v>3457.3021088968098</v>
      </c>
      <c r="BC97" s="1000">
        <v>8368.3748524474995</v>
      </c>
      <c r="BD97" s="1002">
        <v>20958.3557329428</v>
      </c>
      <c r="BP97" s="196"/>
      <c r="BQ97" s="13" t="s">
        <v>26</v>
      </c>
      <c r="BR97" s="2" t="s">
        <v>58</v>
      </c>
      <c r="BS97" s="1030">
        <v>617.94356007480098</v>
      </c>
      <c r="BT97" s="1030">
        <v>1622.7285793731101</v>
      </c>
      <c r="BU97" s="1032">
        <v>4154.7188482807496</v>
      </c>
      <c r="CG97" s="196"/>
      <c r="CH97" s="13" t="s">
        <v>96</v>
      </c>
      <c r="CI97" s="2" t="s">
        <v>58</v>
      </c>
      <c r="CJ97" s="1060">
        <v>2954.5597902097902</v>
      </c>
      <c r="CK97" s="1060">
        <v>7447.9434162694397</v>
      </c>
      <c r="CL97" s="1062">
        <v>18639.7834765185</v>
      </c>
    </row>
    <row r="98" spans="17:90" x14ac:dyDescent="0.35">
      <c r="Q98" s="196"/>
      <c r="AH98" s="196"/>
      <c r="AI98" s="13" t="s">
        <v>27</v>
      </c>
      <c r="AJ98" s="2" t="s">
        <v>35</v>
      </c>
      <c r="AK98" s="970">
        <v>709.40811849001102</v>
      </c>
      <c r="AL98" s="970">
        <v>1760.00297619048</v>
      </c>
      <c r="AM98" s="972">
        <v>4485.16103274121</v>
      </c>
      <c r="AY98" s="196"/>
      <c r="AZ98" s="13" t="s">
        <v>94</v>
      </c>
      <c r="BA98" s="2" t="s">
        <v>36</v>
      </c>
      <c r="BB98" s="1000">
        <v>2180.0460240274601</v>
      </c>
      <c r="BC98" s="1000">
        <v>5784.5298164226597</v>
      </c>
      <c r="BD98" s="1002">
        <v>15282.168767618001</v>
      </c>
      <c r="BP98" s="196"/>
      <c r="BQ98" s="13" t="s">
        <v>27</v>
      </c>
      <c r="BR98" s="2" t="s">
        <v>58</v>
      </c>
      <c r="BS98" s="1030">
        <v>618.09210261297699</v>
      </c>
      <c r="BT98" s="1030">
        <v>1586.47386968304</v>
      </c>
      <c r="BU98" s="1032">
        <v>4037.87093820158</v>
      </c>
      <c r="CG98" s="196"/>
      <c r="CH98" s="13" t="s">
        <v>94</v>
      </c>
      <c r="CI98" s="2" t="s">
        <v>59</v>
      </c>
      <c r="CJ98" s="1060">
        <v>3663.14778671057</v>
      </c>
      <c r="CK98" s="1060">
        <v>9492.0499750124909</v>
      </c>
      <c r="CL98" s="1062">
        <v>23947.175015664099</v>
      </c>
    </row>
    <row r="99" spans="17:90" x14ac:dyDescent="0.35">
      <c r="Q99" s="196"/>
      <c r="AH99" s="196"/>
      <c r="AI99" s="13" t="s">
        <v>23</v>
      </c>
      <c r="AJ99" s="2" t="s">
        <v>36</v>
      </c>
      <c r="AK99" s="970">
        <v>468.04066985645898</v>
      </c>
      <c r="AL99" s="970">
        <v>1419.2454230578901</v>
      </c>
      <c r="AM99" s="972">
        <v>3788.90692970193</v>
      </c>
      <c r="AY99" s="196"/>
      <c r="AZ99" s="13" t="s">
        <v>95</v>
      </c>
      <c r="BA99" s="2" t="s">
        <v>36</v>
      </c>
      <c r="BB99" s="1000">
        <v>2015.73889908719</v>
      </c>
      <c r="BC99" s="1000">
        <v>5525.9484572230003</v>
      </c>
      <c r="BD99" s="1002">
        <v>14312.021498379099</v>
      </c>
      <c r="BP99" s="196"/>
      <c r="BQ99" s="13" t="s">
        <v>23</v>
      </c>
      <c r="BR99" s="2" t="s">
        <v>59</v>
      </c>
      <c r="BS99" s="1030">
        <v>843.59180145696996</v>
      </c>
      <c r="BT99" s="1030">
        <v>2343.5310134310098</v>
      </c>
      <c r="BU99" s="1032">
        <v>5730.6206896551703</v>
      </c>
      <c r="CG99" s="196"/>
      <c r="CH99" s="13" t="s">
        <v>95</v>
      </c>
      <c r="CI99" s="2" t="s">
        <v>59</v>
      </c>
      <c r="CJ99" s="1060">
        <v>3844.8047841047901</v>
      </c>
      <c r="CK99" s="1060">
        <v>9134.3635265700505</v>
      </c>
      <c r="CL99" s="1062">
        <v>21963.949992398899</v>
      </c>
    </row>
    <row r="100" spans="17:90" x14ac:dyDescent="0.35">
      <c r="Q100" s="196"/>
      <c r="AH100" s="196"/>
      <c r="AI100" s="13" t="s">
        <v>25</v>
      </c>
      <c r="AJ100" s="2" t="s">
        <v>36</v>
      </c>
      <c r="AK100" s="970">
        <v>470.37833991012002</v>
      </c>
      <c r="AL100" s="970">
        <v>1315.1805309828501</v>
      </c>
      <c r="AM100" s="972">
        <v>3537.5503333333399</v>
      </c>
      <c r="AY100" s="196"/>
      <c r="AZ100" s="14" t="s">
        <v>96</v>
      </c>
      <c r="BA100" s="6" t="s">
        <v>36</v>
      </c>
      <c r="BB100" s="999">
        <v>2027.59899263851</v>
      </c>
      <c r="BC100" s="999">
        <v>5521.8117483811302</v>
      </c>
      <c r="BD100" s="1003">
        <v>13577.2040278111</v>
      </c>
      <c r="BP100" s="196"/>
      <c r="BQ100" s="13" t="s">
        <v>25</v>
      </c>
      <c r="BR100" s="2" t="s">
        <v>59</v>
      </c>
      <c r="BS100" s="1030">
        <v>806.60863037761499</v>
      </c>
      <c r="BT100" s="1030">
        <v>1967.36709677419</v>
      </c>
      <c r="BU100" s="1032">
        <v>4988.6905413425502</v>
      </c>
      <c r="CG100" s="196"/>
      <c r="CH100" s="14" t="s">
        <v>96</v>
      </c>
      <c r="CI100" s="6" t="s">
        <v>59</v>
      </c>
      <c r="CJ100" s="1059">
        <v>3819.6128605935201</v>
      </c>
      <c r="CK100" s="1059">
        <v>8846.4101739130401</v>
      </c>
      <c r="CL100" s="1063">
        <v>21903.472286164098</v>
      </c>
    </row>
    <row r="101" spans="17:90" x14ac:dyDescent="0.35">
      <c r="Q101" s="196"/>
      <c r="AH101" s="196"/>
      <c r="AI101" s="13" t="s">
        <v>26</v>
      </c>
      <c r="AJ101" s="2" t="s">
        <v>36</v>
      </c>
      <c r="AK101" s="970">
        <v>392.98417664616801</v>
      </c>
      <c r="AL101" s="970">
        <v>1143.0635365307</v>
      </c>
      <c r="AM101" s="972">
        <v>2964.9779435105902</v>
      </c>
      <c r="AY101" s="196"/>
      <c r="BP101" s="196"/>
      <c r="BQ101" s="13" t="s">
        <v>26</v>
      </c>
      <c r="BR101" s="2" t="s">
        <v>59</v>
      </c>
      <c r="BS101" s="1030">
        <v>851.70329670329704</v>
      </c>
      <c r="BT101" s="1030">
        <v>2053.7872340425502</v>
      </c>
      <c r="BU101" s="1032">
        <v>5128.1493333333301</v>
      </c>
      <c r="CG101" s="196"/>
    </row>
    <row r="102" spans="17:90" x14ac:dyDescent="0.35">
      <c r="Q102" s="196"/>
      <c r="AH102" s="196"/>
      <c r="AI102" s="14" t="s">
        <v>27</v>
      </c>
      <c r="AJ102" s="6" t="s">
        <v>36</v>
      </c>
      <c r="AK102" s="969">
        <v>460.02481389578202</v>
      </c>
      <c r="AL102" s="969">
        <v>1301.2808988764</v>
      </c>
      <c r="AM102" s="973">
        <v>3210.0939177102</v>
      </c>
      <c r="AY102" s="196"/>
      <c r="BP102" s="196"/>
      <c r="BQ102" s="14" t="s">
        <v>27</v>
      </c>
      <c r="BR102" s="6" t="s">
        <v>59</v>
      </c>
      <c r="BS102" s="1029">
        <v>898.52744594265903</v>
      </c>
      <c r="BT102" s="1029">
        <v>2086.2290270005501</v>
      </c>
      <c r="BU102" s="1033">
        <v>5218.7899713330198</v>
      </c>
      <c r="CG102" s="196"/>
    </row>
    <row r="103" spans="17:90" x14ac:dyDescent="0.35">
      <c r="Q103" s="196"/>
      <c r="AH103" s="196"/>
      <c r="AY103" s="196"/>
      <c r="BP103" s="196"/>
      <c r="CG103" s="196"/>
    </row>
    <row r="104" spans="17:90" x14ac:dyDescent="0.35">
      <c r="Q104" s="196"/>
      <c r="AH104" s="196"/>
      <c r="AY104" s="196"/>
      <c r="BP104" s="196"/>
      <c r="CG104" s="196"/>
    </row>
    <row r="105" spans="17:90" x14ac:dyDescent="0.35">
      <c r="Q105" s="196"/>
      <c r="AH105" s="196"/>
      <c r="AY105" s="196"/>
      <c r="BP105" s="196"/>
      <c r="CG105" s="196"/>
    </row>
    <row r="106" spans="17:90" x14ac:dyDescent="0.35">
      <c r="Q106" s="196"/>
      <c r="AH106" s="196"/>
      <c r="AY106" s="196"/>
      <c r="BP106" s="196"/>
      <c r="CG106" s="196"/>
    </row>
    <row r="107" spans="17:90" x14ac:dyDescent="0.35">
      <c r="Q107" s="196"/>
      <c r="AH107" s="196"/>
      <c r="AY107" s="196"/>
      <c r="BP107" s="196"/>
      <c r="CG107" s="196"/>
    </row>
    <row r="108" spans="17:90" x14ac:dyDescent="0.35">
      <c r="Q108" s="196"/>
      <c r="AH108" s="196"/>
      <c r="AY108" s="196"/>
      <c r="BP108" s="196"/>
      <c r="CG108" s="196"/>
    </row>
    <row r="109" spans="17:90" x14ac:dyDescent="0.35">
      <c r="Q109" s="196"/>
      <c r="AH109" s="196"/>
      <c r="AY109" s="196"/>
      <c r="BP109" s="196"/>
      <c r="CG109" s="196"/>
    </row>
    <row r="110" spans="17:90" x14ac:dyDescent="0.35">
      <c r="Q110" s="196"/>
      <c r="AH110" s="196"/>
      <c r="AY110" s="196"/>
      <c r="BP110" s="196"/>
      <c r="CG110" s="196"/>
    </row>
    <row r="111" spans="17:90" x14ac:dyDescent="0.35">
      <c r="Q111" s="196"/>
      <c r="AH111" s="196"/>
      <c r="AY111" s="196"/>
      <c r="BP111" s="196"/>
      <c r="CG111" s="196"/>
    </row>
    <row r="112" spans="17:90" x14ac:dyDescent="0.35">
      <c r="Q112" s="196"/>
      <c r="AH112" s="196"/>
      <c r="AY112" s="196"/>
      <c r="BP112" s="196"/>
      <c r="CG112" s="196"/>
    </row>
    <row r="113" spans="17:85" x14ac:dyDescent="0.35">
      <c r="Q113" s="196"/>
      <c r="AH113" s="196"/>
      <c r="AY113" s="196"/>
      <c r="BP113" s="196"/>
      <c r="CG113" s="196"/>
    </row>
    <row r="114" spans="17:85" x14ac:dyDescent="0.35">
      <c r="Q114" s="196"/>
      <c r="AH114" s="196"/>
      <c r="AY114" s="196"/>
      <c r="BP114" s="196"/>
      <c r="CG114" s="196"/>
    </row>
    <row r="115" spans="17:85" x14ac:dyDescent="0.35">
      <c r="Q115" s="196"/>
      <c r="AH115" s="196"/>
      <c r="AY115" s="196"/>
      <c r="BP115" s="196"/>
      <c r="CG115" s="196"/>
    </row>
    <row r="116" spans="17:85" x14ac:dyDescent="0.35">
      <c r="Q116" s="196"/>
      <c r="AH116" s="196"/>
      <c r="AY116" s="196"/>
      <c r="BP116" s="196"/>
      <c r="CG116" s="196"/>
    </row>
    <row r="117" spans="17:85" x14ac:dyDescent="0.35">
      <c r="Q117" s="196"/>
      <c r="AH117" s="196"/>
      <c r="AY117" s="196"/>
      <c r="BP117" s="196"/>
      <c r="CG117" s="196"/>
    </row>
    <row r="118" spans="17:85" x14ac:dyDescent="0.35">
      <c r="Q118" s="196"/>
      <c r="AH118" s="196"/>
      <c r="AY118" s="196"/>
      <c r="BP118" s="196"/>
      <c r="CG118" s="196"/>
    </row>
    <row r="119" spans="17:85" x14ac:dyDescent="0.35">
      <c r="Q119" s="196"/>
      <c r="AH119" s="196"/>
      <c r="AY119" s="196"/>
      <c r="BP119" s="196"/>
      <c r="CG119" s="196"/>
    </row>
    <row r="120" spans="17:85" x14ac:dyDescent="0.35">
      <c r="Q120" s="196"/>
      <c r="AH120" s="196"/>
      <c r="AY120" s="196"/>
      <c r="BP120" s="196"/>
      <c r="CG120" s="196"/>
    </row>
    <row r="121" spans="17:85" x14ac:dyDescent="0.35">
      <c r="Q121" s="196"/>
      <c r="AH121" s="196"/>
      <c r="AY121" s="196"/>
      <c r="BP121" s="196"/>
      <c r="CG121" s="196"/>
    </row>
    <row r="122" spans="17:85" x14ac:dyDescent="0.35">
      <c r="Q122" s="196"/>
      <c r="AH122" s="196"/>
      <c r="AY122" s="196"/>
      <c r="BP122" s="196"/>
      <c r="CG122" s="196"/>
    </row>
    <row r="123" spans="17:85" x14ac:dyDescent="0.35">
      <c r="Q123" s="196"/>
      <c r="AH123" s="196"/>
      <c r="AY123" s="196"/>
      <c r="BP123" s="196"/>
      <c r="CG123" s="196"/>
    </row>
    <row r="124" spans="17:85" x14ac:dyDescent="0.35">
      <c r="Q124" s="196"/>
      <c r="AH124" s="196"/>
      <c r="AY124" s="196"/>
      <c r="BP124" s="196"/>
      <c r="CG124" s="196"/>
    </row>
    <row r="125" spans="17:85" x14ac:dyDescent="0.35">
      <c r="Q125" s="196"/>
      <c r="AH125" s="196"/>
      <c r="AY125" s="196"/>
      <c r="BP125" s="196"/>
      <c r="CG125" s="196"/>
    </row>
    <row r="126" spans="17:85" x14ac:dyDescent="0.35">
      <c r="Q126" s="196"/>
      <c r="AH126" s="196"/>
      <c r="AY126" s="196"/>
      <c r="BP126" s="196"/>
      <c r="CG126" s="196"/>
    </row>
    <row r="127" spans="17:85" x14ac:dyDescent="0.35">
      <c r="Q127" s="196"/>
      <c r="AH127" s="196"/>
      <c r="AY127" s="196"/>
      <c r="BP127" s="196"/>
      <c r="CG127" s="196"/>
    </row>
    <row r="128" spans="17:85" x14ac:dyDescent="0.35">
      <c r="Q128" s="196"/>
      <c r="AH128" s="196"/>
      <c r="AY128" s="196"/>
      <c r="BP128" s="196"/>
      <c r="CG128" s="196"/>
    </row>
    <row r="129" spans="17:85" x14ac:dyDescent="0.35">
      <c r="Q129" s="196"/>
      <c r="AH129" s="196"/>
      <c r="AY129" s="196"/>
      <c r="BP129" s="196"/>
      <c r="CG129" s="196"/>
    </row>
    <row r="130" spans="17:85" x14ac:dyDescent="0.35">
      <c r="Q130" s="196"/>
      <c r="AH130" s="196"/>
      <c r="AY130" s="196"/>
      <c r="BP130" s="196"/>
      <c r="CG130" s="196"/>
    </row>
  </sheetData>
  <pageMargins left="0.70866141732283472" right="0.70866141732283472" top="0.74803149606299213" bottom="0.74803149606299213" header="0.31496062992125984" footer="0.31496062992125984"/>
  <pageSetup paperSize="9" scale="58" orientation="landscape" horizontalDpi="300" verticalDpi="300" r:id="rId1"/>
  <rowBreaks count="2" manualBreakCount="2">
    <brk id="56" max="100" man="1"/>
    <brk id="113" max="16383" man="1"/>
  </rowBreaks>
  <colBreaks count="4" manualBreakCount="4">
    <brk id="17" max="1048575" man="1"/>
    <brk id="34" max="1048575" man="1"/>
    <brk id="51" max="1048575" man="1"/>
    <brk id="84" max="11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130"/>
  <sheetViews>
    <sheetView showGridLines="0" zoomScaleNormal="100" zoomScaleSheetLayoutView="40" workbookViewId="0"/>
  </sheetViews>
  <sheetFormatPr defaultColWidth="10.90625" defaultRowHeight="14.5" x14ac:dyDescent="0.35"/>
  <cols>
    <col min="1" max="2" width="14.08984375" customWidth="1"/>
    <col min="3" max="4" width="20.7265625" customWidth="1"/>
    <col min="5" max="17" width="9.1796875" customWidth="1"/>
    <col min="18" max="20" width="14.08984375" customWidth="1"/>
    <col min="21" max="32" width="9.1796875" customWidth="1"/>
    <col min="33" max="33" width="31.7265625" customWidth="1"/>
    <col min="34" max="34" width="9.1796875" customWidth="1"/>
    <col min="35" max="35" width="14.08984375" customWidth="1"/>
    <col min="36" max="36" width="24.7265625" customWidth="1"/>
    <col min="37" max="37" width="14.08984375" customWidth="1"/>
    <col min="38" max="48" width="9.1796875" customWidth="1"/>
    <col min="49" max="49" width="40.7265625" customWidth="1"/>
    <col min="50" max="200" width="9.1796875" customWidth="1"/>
  </cols>
  <sheetData>
    <row r="1" spans="1:39" ht="20" x14ac:dyDescent="0.4">
      <c r="A1" s="9" t="s">
        <v>372</v>
      </c>
      <c r="Q1" s="196"/>
      <c r="AH1" s="196"/>
    </row>
    <row r="2" spans="1:39" ht="20" x14ac:dyDescent="0.4">
      <c r="A2" s="10" t="s">
        <v>10</v>
      </c>
      <c r="Q2" s="196"/>
      <c r="R2" s="10" t="s">
        <v>14</v>
      </c>
      <c r="AH2" s="196"/>
      <c r="AI2" s="10" t="s">
        <v>193</v>
      </c>
    </row>
    <row r="3" spans="1:39" x14ac:dyDescent="0.35">
      <c r="Q3" s="196"/>
      <c r="AH3" s="196"/>
    </row>
    <row r="4" spans="1:39" ht="15.5" x14ac:dyDescent="0.35">
      <c r="A4" s="11" t="s">
        <v>373</v>
      </c>
      <c r="F4" s="11" t="s">
        <v>384</v>
      </c>
      <c r="Q4" s="196"/>
      <c r="R4" s="11" t="s">
        <v>374</v>
      </c>
      <c r="V4" s="11" t="s">
        <v>385</v>
      </c>
      <c r="AH4" s="196"/>
      <c r="AI4" s="11" t="s">
        <v>379</v>
      </c>
      <c r="AM4" s="11" t="s">
        <v>390</v>
      </c>
    </row>
    <row r="5" spans="1:39" x14ac:dyDescent="0.35">
      <c r="A5" s="2" t="s">
        <v>10</v>
      </c>
      <c r="B5" s="2"/>
      <c r="C5" s="2"/>
      <c r="D5" s="2"/>
      <c r="Q5" s="196"/>
      <c r="R5" s="2" t="s">
        <v>10</v>
      </c>
      <c r="S5" s="2"/>
      <c r="T5" s="2"/>
      <c r="AH5" s="196"/>
      <c r="AI5" s="2" t="s">
        <v>33</v>
      </c>
      <c r="AJ5" s="2"/>
      <c r="AK5" s="2"/>
    </row>
    <row r="6" spans="1:39" x14ac:dyDescent="0.35">
      <c r="A6" s="12" t="s">
        <v>18</v>
      </c>
      <c r="B6" s="15" t="s">
        <v>19</v>
      </c>
      <c r="C6" s="1064" t="s">
        <v>195</v>
      </c>
      <c r="D6" s="1067" t="s">
        <v>196</v>
      </c>
      <c r="Q6" s="196"/>
      <c r="R6" s="12" t="s">
        <v>18</v>
      </c>
      <c r="S6" s="15" t="s">
        <v>34</v>
      </c>
      <c r="T6" s="1070" t="s">
        <v>198</v>
      </c>
      <c r="AH6" s="196"/>
      <c r="AI6" s="12" t="s">
        <v>18</v>
      </c>
      <c r="AJ6" s="15" t="s">
        <v>193</v>
      </c>
      <c r="AK6" s="1085" t="s">
        <v>198</v>
      </c>
    </row>
    <row r="7" spans="1:39" x14ac:dyDescent="0.35">
      <c r="A7" s="12" t="s">
        <v>23</v>
      </c>
      <c r="B7" s="15" t="s">
        <v>24</v>
      </c>
      <c r="C7" s="1064">
        <v>0.10794506500000001</v>
      </c>
      <c r="D7" s="1067">
        <v>0.89205493499999999</v>
      </c>
      <c r="Q7" s="196"/>
      <c r="R7" s="12" t="s">
        <v>23</v>
      </c>
      <c r="S7" s="15" t="s">
        <v>58</v>
      </c>
      <c r="T7" s="1070">
        <v>0.17178305599999999</v>
      </c>
      <c r="AH7" s="196"/>
      <c r="AI7" s="12" t="s">
        <v>26</v>
      </c>
      <c r="AJ7" s="15" t="s">
        <v>209</v>
      </c>
      <c r="AK7" s="1085">
        <v>0.18</v>
      </c>
    </row>
    <row r="8" spans="1:39" x14ac:dyDescent="0.35">
      <c r="A8" s="13" t="s">
        <v>25</v>
      </c>
      <c r="B8" s="2" t="s">
        <v>24</v>
      </c>
      <c r="C8" s="1066">
        <v>0.108382426</v>
      </c>
      <c r="D8" s="1068">
        <v>0.89161757399999997</v>
      </c>
      <c r="Q8" s="196"/>
      <c r="R8" s="13" t="s">
        <v>25</v>
      </c>
      <c r="S8" s="2" t="s">
        <v>58</v>
      </c>
      <c r="T8" s="1071">
        <v>0.159685931</v>
      </c>
      <c r="AH8" s="196"/>
      <c r="AI8" s="13" t="s">
        <v>27</v>
      </c>
      <c r="AJ8" s="2" t="s">
        <v>209</v>
      </c>
      <c r="AK8" s="1086">
        <v>0.17899999999999999</v>
      </c>
    </row>
    <row r="9" spans="1:39" x14ac:dyDescent="0.35">
      <c r="A9" s="13" t="s">
        <v>26</v>
      </c>
      <c r="B9" s="2" t="s">
        <v>24</v>
      </c>
      <c r="C9" s="1066">
        <v>0.119476887</v>
      </c>
      <c r="D9" s="1068">
        <v>0.88052311299999997</v>
      </c>
      <c r="Q9" s="196"/>
      <c r="R9" s="13" t="s">
        <v>26</v>
      </c>
      <c r="S9" s="2" t="s">
        <v>58</v>
      </c>
      <c r="T9" s="1071">
        <v>0.17570048099999999</v>
      </c>
      <c r="AH9" s="196"/>
      <c r="AI9" s="13" t="s">
        <v>26</v>
      </c>
      <c r="AJ9" s="2" t="s">
        <v>210</v>
      </c>
      <c r="AK9" s="1086">
        <v>0.14699999999999999</v>
      </c>
    </row>
    <row r="10" spans="1:39" x14ac:dyDescent="0.35">
      <c r="A10" s="13" t="s">
        <v>27</v>
      </c>
      <c r="B10" s="2" t="s">
        <v>24</v>
      </c>
      <c r="C10" s="1066">
        <v>0.145257197</v>
      </c>
      <c r="D10" s="1068">
        <v>0.85474280300000005</v>
      </c>
      <c r="Q10" s="196"/>
      <c r="R10" s="13" t="s">
        <v>27</v>
      </c>
      <c r="S10" s="2" t="s">
        <v>58</v>
      </c>
      <c r="T10" s="1071">
        <v>0.178345592</v>
      </c>
      <c r="AH10" s="196"/>
      <c r="AI10" s="13" t="s">
        <v>27</v>
      </c>
      <c r="AJ10" s="2" t="s">
        <v>210</v>
      </c>
      <c r="AK10" s="1086">
        <v>0.154</v>
      </c>
    </row>
    <row r="11" spans="1:39" x14ac:dyDescent="0.35">
      <c r="A11" s="13" t="s">
        <v>23</v>
      </c>
      <c r="B11" s="2" t="s">
        <v>28</v>
      </c>
      <c r="C11" s="1066">
        <v>0.202849425</v>
      </c>
      <c r="D11" s="1068">
        <v>0.79715057499999997</v>
      </c>
      <c r="Q11" s="196"/>
      <c r="R11" s="13" t="s">
        <v>23</v>
      </c>
      <c r="S11" s="2" t="s">
        <v>59</v>
      </c>
      <c r="T11" s="1071">
        <v>8.2129278E-2</v>
      </c>
      <c r="AH11" s="196"/>
      <c r="AI11" s="13" t="s">
        <v>26</v>
      </c>
      <c r="AJ11" s="2" t="s">
        <v>211</v>
      </c>
      <c r="AK11" s="1086">
        <v>0.153</v>
      </c>
    </row>
    <row r="12" spans="1:39" x14ac:dyDescent="0.35">
      <c r="A12" s="13" t="s">
        <v>25</v>
      </c>
      <c r="B12" s="2" t="s">
        <v>28</v>
      </c>
      <c r="C12" s="1066">
        <v>0.17430047100000001</v>
      </c>
      <c r="D12" s="1068">
        <v>0.82569952899999999</v>
      </c>
      <c r="Q12" s="196"/>
      <c r="R12" s="13" t="s">
        <v>25</v>
      </c>
      <c r="S12" s="2" t="s">
        <v>59</v>
      </c>
      <c r="T12" s="1071">
        <v>7.5246851000000003E-2</v>
      </c>
      <c r="AH12" s="196"/>
      <c r="AI12" s="14" t="s">
        <v>27</v>
      </c>
      <c r="AJ12" s="6" t="s">
        <v>211</v>
      </c>
      <c r="AK12" s="1087">
        <v>0.16600000000000001</v>
      </c>
    </row>
    <row r="13" spans="1:39" x14ac:dyDescent="0.35">
      <c r="A13" s="13" t="s">
        <v>26</v>
      </c>
      <c r="B13" s="2" t="s">
        <v>28</v>
      </c>
      <c r="C13" s="1066">
        <v>0.20871208799999999</v>
      </c>
      <c r="D13" s="1068">
        <v>0.79128791200000004</v>
      </c>
      <c r="Q13" s="196"/>
      <c r="R13" s="13" t="s">
        <v>26</v>
      </c>
      <c r="S13" s="2" t="s">
        <v>59</v>
      </c>
      <c r="T13" s="1071">
        <v>0.107875366</v>
      </c>
      <c r="AH13" s="196"/>
    </row>
    <row r="14" spans="1:39" x14ac:dyDescent="0.35">
      <c r="A14" s="13" t="s">
        <v>27</v>
      </c>
      <c r="B14" s="2" t="s">
        <v>28</v>
      </c>
      <c r="C14" s="1066">
        <v>0.19071254000000001</v>
      </c>
      <c r="D14" s="1068">
        <v>0.80928745999999996</v>
      </c>
      <c r="Q14" s="196"/>
      <c r="R14" s="14" t="s">
        <v>27</v>
      </c>
      <c r="S14" s="6" t="s">
        <v>59</v>
      </c>
      <c r="T14" s="1072">
        <v>0.113554685</v>
      </c>
      <c r="AH14" s="196"/>
    </row>
    <row r="15" spans="1:39" x14ac:dyDescent="0.35">
      <c r="A15" s="13" t="s">
        <v>23</v>
      </c>
      <c r="B15" s="2" t="s">
        <v>29</v>
      </c>
      <c r="C15" s="1066">
        <v>0.15133359099999999</v>
      </c>
      <c r="D15" s="1068">
        <v>0.84866640900000001</v>
      </c>
      <c r="Q15" s="196"/>
      <c r="AH15" s="196"/>
    </row>
    <row r="16" spans="1:39" x14ac:dyDescent="0.35">
      <c r="A16" s="13" t="s">
        <v>25</v>
      </c>
      <c r="B16" s="2" t="s">
        <v>29</v>
      </c>
      <c r="C16" s="1066">
        <v>0.15205507200000001</v>
      </c>
      <c r="D16" s="1068">
        <v>0.84794492799999999</v>
      </c>
      <c r="Q16" s="196"/>
      <c r="AH16" s="196"/>
    </row>
    <row r="17" spans="1:39" x14ac:dyDescent="0.35">
      <c r="A17" s="13" t="s">
        <v>26</v>
      </c>
      <c r="B17" s="2" t="s">
        <v>29</v>
      </c>
      <c r="C17" s="1066">
        <v>0.14331645300000001</v>
      </c>
      <c r="D17" s="1068">
        <v>0.85668354700000005</v>
      </c>
      <c r="Q17" s="196"/>
      <c r="AH17" s="196"/>
    </row>
    <row r="18" spans="1:39" x14ac:dyDescent="0.35">
      <c r="A18" s="13" t="s">
        <v>27</v>
      </c>
      <c r="B18" s="2" t="s">
        <v>29</v>
      </c>
      <c r="C18" s="1066">
        <v>0.14940884500000001</v>
      </c>
      <c r="D18" s="1068">
        <v>0.85059115500000004</v>
      </c>
      <c r="Q18" s="196"/>
      <c r="AH18" s="196"/>
    </row>
    <row r="19" spans="1:39" x14ac:dyDescent="0.35">
      <c r="A19" s="13" t="s">
        <v>23</v>
      </c>
      <c r="B19" s="2" t="s">
        <v>30</v>
      </c>
      <c r="C19" s="1066">
        <v>0.22041338899999999</v>
      </c>
      <c r="D19" s="1068">
        <v>0.77958661100000004</v>
      </c>
      <c r="Q19" s="196"/>
      <c r="AH19" s="196"/>
    </row>
    <row r="20" spans="1:39" x14ac:dyDescent="0.35">
      <c r="A20" s="13" t="s">
        <v>25</v>
      </c>
      <c r="B20" s="2" t="s">
        <v>30</v>
      </c>
      <c r="C20" s="1066">
        <v>0.20569800599999999</v>
      </c>
      <c r="D20" s="1068">
        <v>0.79430199400000001</v>
      </c>
      <c r="Q20" s="196"/>
      <c r="AH20" s="196"/>
    </row>
    <row r="21" spans="1:39" x14ac:dyDescent="0.35">
      <c r="A21" s="13" t="s">
        <v>26</v>
      </c>
      <c r="B21" s="2" t="s">
        <v>30</v>
      </c>
      <c r="C21" s="1066">
        <v>0.20543893099999999</v>
      </c>
      <c r="D21" s="1068">
        <v>0.79456106900000001</v>
      </c>
      <c r="Q21" s="196"/>
      <c r="AH21" s="196"/>
    </row>
    <row r="22" spans="1:39" x14ac:dyDescent="0.35">
      <c r="A22" s="13" t="s">
        <v>27</v>
      </c>
      <c r="B22" s="2" t="s">
        <v>30</v>
      </c>
      <c r="C22" s="1066">
        <v>0.20804028499999999</v>
      </c>
      <c r="D22" s="1068">
        <v>0.79195971499999995</v>
      </c>
      <c r="Q22" s="196"/>
      <c r="AH22" s="196"/>
    </row>
    <row r="23" spans="1:39" x14ac:dyDescent="0.35">
      <c r="A23" s="13" t="s">
        <v>23</v>
      </c>
      <c r="B23" s="2" t="s">
        <v>31</v>
      </c>
      <c r="C23" s="1066">
        <v>0.16628237000000001</v>
      </c>
      <c r="D23" s="1068">
        <v>0.83371762999999999</v>
      </c>
      <c r="Q23" s="196"/>
      <c r="AH23" s="196"/>
    </row>
    <row r="24" spans="1:39" x14ac:dyDescent="0.35">
      <c r="A24" s="13" t="s">
        <v>25</v>
      </c>
      <c r="B24" s="2" t="s">
        <v>31</v>
      </c>
      <c r="C24" s="1066">
        <v>0.153464402</v>
      </c>
      <c r="D24" s="1068">
        <v>0.846535598</v>
      </c>
      <c r="Q24" s="196"/>
      <c r="AH24" s="196"/>
    </row>
    <row r="25" spans="1:39" x14ac:dyDescent="0.35">
      <c r="A25" s="13" t="s">
        <v>26</v>
      </c>
      <c r="B25" s="2" t="s">
        <v>31</v>
      </c>
      <c r="C25" s="1066">
        <v>0.17027013499999999</v>
      </c>
      <c r="D25" s="1068">
        <v>0.82972986500000001</v>
      </c>
      <c r="Q25" s="196"/>
      <c r="AH25" s="196"/>
    </row>
    <row r="26" spans="1:39" ht="15.5" x14ac:dyDescent="0.35">
      <c r="A26" s="14" t="s">
        <v>27</v>
      </c>
      <c r="B26" s="6" t="s">
        <v>31</v>
      </c>
      <c r="C26" s="1065">
        <v>0.17248198200000001</v>
      </c>
      <c r="D26" s="1069">
        <v>0.82751801800000002</v>
      </c>
      <c r="Q26" s="196"/>
      <c r="R26" s="11" t="s">
        <v>375</v>
      </c>
      <c r="V26" s="11" t="s">
        <v>386</v>
      </c>
      <c r="AH26" s="196"/>
      <c r="AI26" s="11" t="s">
        <v>380</v>
      </c>
      <c r="AM26" s="11" t="s">
        <v>391</v>
      </c>
    </row>
    <row r="27" spans="1:39" x14ac:dyDescent="0.35">
      <c r="Q27" s="196"/>
      <c r="R27" s="2" t="s">
        <v>24</v>
      </c>
      <c r="S27" s="2"/>
      <c r="T27" s="2"/>
      <c r="AH27" s="196"/>
      <c r="AI27" s="2" t="s">
        <v>24</v>
      </c>
      <c r="AJ27" s="2"/>
      <c r="AK27" s="2"/>
    </row>
    <row r="28" spans="1:39" x14ac:dyDescent="0.35">
      <c r="Q28" s="196"/>
      <c r="R28" s="12" t="s">
        <v>18</v>
      </c>
      <c r="S28" s="15" t="s">
        <v>34</v>
      </c>
      <c r="T28" s="1073" t="s">
        <v>198</v>
      </c>
      <c r="AH28" s="196"/>
      <c r="AI28" s="12" t="s">
        <v>18</v>
      </c>
      <c r="AJ28" s="15" t="s">
        <v>193</v>
      </c>
      <c r="AK28" s="1088" t="s">
        <v>198</v>
      </c>
    </row>
    <row r="29" spans="1:39" x14ac:dyDescent="0.35">
      <c r="Q29" s="196"/>
      <c r="R29" s="12" t="s">
        <v>23</v>
      </c>
      <c r="S29" s="15" t="s">
        <v>58</v>
      </c>
      <c r="T29" s="1073">
        <v>0.112432065</v>
      </c>
      <c r="AH29" s="196"/>
      <c r="AI29" s="12" t="s">
        <v>26</v>
      </c>
      <c r="AJ29" s="15" t="s">
        <v>209</v>
      </c>
      <c r="AK29" s="1088">
        <v>0.126</v>
      </c>
    </row>
    <row r="30" spans="1:39" x14ac:dyDescent="0.35">
      <c r="Q30" s="196"/>
      <c r="R30" s="13" t="s">
        <v>25</v>
      </c>
      <c r="S30" s="2" t="s">
        <v>58</v>
      </c>
      <c r="T30" s="1074">
        <v>0.113553669</v>
      </c>
      <c r="AH30" s="196"/>
      <c r="AI30" s="13" t="s">
        <v>27</v>
      </c>
      <c r="AJ30" s="2" t="s">
        <v>209</v>
      </c>
      <c r="AK30" s="1089">
        <v>0.15</v>
      </c>
    </row>
    <row r="31" spans="1:39" x14ac:dyDescent="0.35">
      <c r="Q31" s="196"/>
      <c r="R31" s="13" t="s">
        <v>26</v>
      </c>
      <c r="S31" s="2" t="s">
        <v>58</v>
      </c>
      <c r="T31" s="1074">
        <v>0.12356125900000001</v>
      </c>
      <c r="AH31" s="196"/>
      <c r="AI31" s="13" t="s">
        <v>26</v>
      </c>
      <c r="AJ31" s="2" t="s">
        <v>210</v>
      </c>
      <c r="AK31" s="1089">
        <v>0.105</v>
      </c>
    </row>
    <row r="32" spans="1:39" x14ac:dyDescent="0.35">
      <c r="Q32" s="196"/>
      <c r="R32" s="13" t="s">
        <v>27</v>
      </c>
      <c r="S32" s="2" t="s">
        <v>58</v>
      </c>
      <c r="T32" s="1074">
        <v>0.14948070499999999</v>
      </c>
      <c r="AH32" s="196"/>
      <c r="AI32" s="13" t="s">
        <v>27</v>
      </c>
      <c r="AJ32" s="2" t="s">
        <v>210</v>
      </c>
      <c r="AK32" s="1089">
        <v>0.13200000000000001</v>
      </c>
    </row>
    <row r="33" spans="17:39" x14ac:dyDescent="0.35">
      <c r="Q33" s="196"/>
      <c r="R33" s="13" t="s">
        <v>23</v>
      </c>
      <c r="S33" s="2" t="s">
        <v>59</v>
      </c>
      <c r="T33" s="1074">
        <v>2.75E-2</v>
      </c>
      <c r="AH33" s="196"/>
      <c r="AI33" s="13" t="s">
        <v>26</v>
      </c>
      <c r="AJ33" s="2" t="s">
        <v>211</v>
      </c>
      <c r="AK33" s="1089">
        <v>0.112</v>
      </c>
    </row>
    <row r="34" spans="17:39" x14ac:dyDescent="0.35">
      <c r="Q34" s="196"/>
      <c r="R34" s="13" t="s">
        <v>25</v>
      </c>
      <c r="S34" s="2" t="s">
        <v>59</v>
      </c>
      <c r="T34" s="1074">
        <v>3.2369941999999999E-2</v>
      </c>
      <c r="AH34" s="196"/>
      <c r="AI34" s="14" t="s">
        <v>27</v>
      </c>
      <c r="AJ34" s="6" t="s">
        <v>211</v>
      </c>
      <c r="AK34" s="1090">
        <v>0.14499999999999999</v>
      </c>
    </row>
    <row r="35" spans="17:39" x14ac:dyDescent="0.35">
      <c r="Q35" s="196"/>
      <c r="R35" s="13" t="s">
        <v>26</v>
      </c>
      <c r="S35" s="2" t="s">
        <v>59</v>
      </c>
      <c r="T35" s="1074">
        <v>6.1580032999999999E-2</v>
      </c>
      <c r="AH35" s="196"/>
    </row>
    <row r="36" spans="17:39" x14ac:dyDescent="0.35">
      <c r="Q36" s="196"/>
      <c r="R36" s="14" t="s">
        <v>27</v>
      </c>
      <c r="S36" s="6" t="s">
        <v>59</v>
      </c>
      <c r="T36" s="1075">
        <v>9.2013669000000006E-2</v>
      </c>
      <c r="AH36" s="196"/>
    </row>
    <row r="37" spans="17:39" x14ac:dyDescent="0.35">
      <c r="Q37" s="196"/>
      <c r="AH37" s="196"/>
    </row>
    <row r="38" spans="17:39" x14ac:dyDescent="0.35">
      <c r="Q38" s="196"/>
      <c r="AH38" s="196"/>
    </row>
    <row r="39" spans="17:39" x14ac:dyDescent="0.35">
      <c r="Q39" s="196"/>
      <c r="AH39" s="196"/>
    </row>
    <row r="40" spans="17:39" x14ac:dyDescent="0.35">
      <c r="Q40" s="196"/>
      <c r="AH40" s="196"/>
    </row>
    <row r="41" spans="17:39" x14ac:dyDescent="0.35">
      <c r="Q41" s="196"/>
      <c r="AH41" s="196"/>
    </row>
    <row r="42" spans="17:39" x14ac:dyDescent="0.35">
      <c r="Q42" s="196"/>
      <c r="AH42" s="196"/>
    </row>
    <row r="43" spans="17:39" x14ac:dyDescent="0.35">
      <c r="Q43" s="196"/>
      <c r="AH43" s="196"/>
    </row>
    <row r="44" spans="17:39" x14ac:dyDescent="0.35">
      <c r="Q44" s="196"/>
      <c r="AH44" s="196"/>
    </row>
    <row r="45" spans="17:39" x14ac:dyDescent="0.35">
      <c r="Q45" s="196"/>
      <c r="AH45" s="196"/>
    </row>
    <row r="46" spans="17:39" x14ac:dyDescent="0.35">
      <c r="Q46" s="196"/>
      <c r="AH46" s="196"/>
    </row>
    <row r="47" spans="17:39" x14ac:dyDescent="0.35">
      <c r="Q47" s="196"/>
      <c r="AH47" s="196"/>
    </row>
    <row r="48" spans="17:39" ht="15.5" x14ac:dyDescent="0.35">
      <c r="Q48" s="196"/>
      <c r="R48" s="11" t="s">
        <v>376</v>
      </c>
      <c r="V48" s="11" t="s">
        <v>387</v>
      </c>
      <c r="AH48" s="196"/>
      <c r="AI48" s="11" t="s">
        <v>381</v>
      </c>
      <c r="AM48" s="11" t="s">
        <v>392</v>
      </c>
    </row>
    <row r="49" spans="17:37" x14ac:dyDescent="0.35">
      <c r="Q49" s="196"/>
      <c r="R49" s="2" t="s">
        <v>28</v>
      </c>
      <c r="S49" s="2"/>
      <c r="T49" s="2"/>
      <c r="AH49" s="196"/>
      <c r="AI49" s="2" t="s">
        <v>28</v>
      </c>
      <c r="AJ49" s="2"/>
      <c r="AK49" s="2"/>
    </row>
    <row r="50" spans="17:37" x14ac:dyDescent="0.35">
      <c r="Q50" s="196"/>
      <c r="R50" s="12" t="s">
        <v>18</v>
      </c>
      <c r="S50" s="15" t="s">
        <v>34</v>
      </c>
      <c r="T50" s="1076" t="s">
        <v>198</v>
      </c>
      <c r="AH50" s="196"/>
      <c r="AI50" s="12" t="s">
        <v>18</v>
      </c>
      <c r="AJ50" s="15" t="s">
        <v>193</v>
      </c>
      <c r="AK50" s="1091" t="s">
        <v>198</v>
      </c>
    </row>
    <row r="51" spans="17:37" x14ac:dyDescent="0.35">
      <c r="Q51" s="196"/>
      <c r="R51" s="12" t="s">
        <v>23</v>
      </c>
      <c r="S51" s="15" t="s">
        <v>58</v>
      </c>
      <c r="T51" s="1076">
        <v>0.20972222200000001</v>
      </c>
      <c r="AH51" s="196"/>
      <c r="AI51" s="12" t="s">
        <v>26</v>
      </c>
      <c r="AJ51" s="15" t="s">
        <v>209</v>
      </c>
      <c r="AK51" s="1091">
        <v>0.223</v>
      </c>
    </row>
    <row r="52" spans="17:37" x14ac:dyDescent="0.35">
      <c r="Q52" s="196"/>
      <c r="R52" s="13" t="s">
        <v>25</v>
      </c>
      <c r="S52" s="2" t="s">
        <v>58</v>
      </c>
      <c r="T52" s="1077">
        <v>0.18219062499999999</v>
      </c>
      <c r="AH52" s="196"/>
      <c r="AI52" s="13" t="s">
        <v>27</v>
      </c>
      <c r="AJ52" s="2" t="s">
        <v>209</v>
      </c>
      <c r="AK52" s="1092">
        <v>0.20200000000000001</v>
      </c>
    </row>
    <row r="53" spans="17:37" x14ac:dyDescent="0.35">
      <c r="Q53" s="196"/>
      <c r="R53" s="13" t="s">
        <v>26</v>
      </c>
      <c r="S53" s="2" t="s">
        <v>58</v>
      </c>
      <c r="T53" s="1077">
        <v>0.21603772900000001</v>
      </c>
      <c r="AH53" s="196"/>
      <c r="AI53" s="13" t="s">
        <v>26</v>
      </c>
      <c r="AJ53" s="2" t="s">
        <v>210</v>
      </c>
      <c r="AK53" s="1092">
        <v>0.16500000000000001</v>
      </c>
    </row>
    <row r="54" spans="17:37" x14ac:dyDescent="0.35">
      <c r="Q54" s="196"/>
      <c r="R54" s="13" t="s">
        <v>27</v>
      </c>
      <c r="S54" s="2" t="s">
        <v>58</v>
      </c>
      <c r="T54" s="1077">
        <v>0.19853950000000001</v>
      </c>
      <c r="AH54" s="196"/>
      <c r="AI54" s="13" t="s">
        <v>27</v>
      </c>
      <c r="AJ54" s="2" t="s">
        <v>210</v>
      </c>
      <c r="AK54" s="1092">
        <v>0.154</v>
      </c>
    </row>
    <row r="55" spans="17:37" x14ac:dyDescent="0.35">
      <c r="Q55" s="196"/>
      <c r="R55" s="13" t="s">
        <v>23</v>
      </c>
      <c r="S55" s="2" t="s">
        <v>59</v>
      </c>
      <c r="T55" s="1077">
        <v>6.4133017E-2</v>
      </c>
      <c r="AH55" s="196"/>
      <c r="AI55" s="13" t="s">
        <v>26</v>
      </c>
      <c r="AJ55" s="2" t="s">
        <v>211</v>
      </c>
      <c r="AK55" s="1092">
        <v>0.193</v>
      </c>
    </row>
    <row r="56" spans="17:37" x14ac:dyDescent="0.35">
      <c r="Q56" s="196"/>
      <c r="R56" s="13" t="s">
        <v>25</v>
      </c>
      <c r="S56" s="2" t="s">
        <v>59</v>
      </c>
      <c r="T56" s="1077">
        <v>4.6439627999999997E-2</v>
      </c>
      <c r="AH56" s="196"/>
      <c r="AI56" s="14" t="s">
        <v>27</v>
      </c>
      <c r="AJ56" s="6" t="s">
        <v>211</v>
      </c>
      <c r="AK56" s="1093">
        <v>0.186</v>
      </c>
    </row>
    <row r="57" spans="17:37" x14ac:dyDescent="0.35">
      <c r="Q57" s="196"/>
      <c r="R57" s="13" t="s">
        <v>26</v>
      </c>
      <c r="S57" s="2" t="s">
        <v>59</v>
      </c>
      <c r="T57" s="1077">
        <v>9.9671212999999995E-2</v>
      </c>
      <c r="AH57" s="196"/>
    </row>
    <row r="58" spans="17:37" x14ac:dyDescent="0.35">
      <c r="Q58" s="196"/>
      <c r="R58" s="14" t="s">
        <v>27</v>
      </c>
      <c r="S58" s="6" t="s">
        <v>59</v>
      </c>
      <c r="T58" s="1078">
        <v>9.2836104000000003E-2</v>
      </c>
      <c r="AH58" s="196"/>
    </row>
    <row r="59" spans="17:37" x14ac:dyDescent="0.35">
      <c r="Q59" s="196"/>
      <c r="AH59" s="196"/>
    </row>
    <row r="60" spans="17:37" x14ac:dyDescent="0.35">
      <c r="Q60" s="196"/>
      <c r="AH60" s="196"/>
    </row>
    <row r="61" spans="17:37" x14ac:dyDescent="0.35">
      <c r="Q61" s="196"/>
      <c r="AH61" s="196"/>
    </row>
    <row r="62" spans="17:37" x14ac:dyDescent="0.35">
      <c r="Q62" s="196"/>
      <c r="AH62" s="196"/>
    </row>
    <row r="63" spans="17:37" x14ac:dyDescent="0.35">
      <c r="Q63" s="196"/>
      <c r="AH63" s="196"/>
    </row>
    <row r="64" spans="17:37" x14ac:dyDescent="0.35">
      <c r="Q64" s="196"/>
      <c r="AH64" s="196"/>
    </row>
    <row r="65" spans="17:39" x14ac:dyDescent="0.35">
      <c r="Q65" s="196"/>
      <c r="AH65" s="196"/>
    </row>
    <row r="66" spans="17:39" x14ac:dyDescent="0.35">
      <c r="Q66" s="196"/>
      <c r="AH66" s="196"/>
    </row>
    <row r="67" spans="17:39" x14ac:dyDescent="0.35">
      <c r="Q67" s="196"/>
      <c r="AH67" s="196"/>
    </row>
    <row r="68" spans="17:39" x14ac:dyDescent="0.35">
      <c r="Q68" s="196"/>
      <c r="AH68" s="196"/>
    </row>
    <row r="69" spans="17:39" x14ac:dyDescent="0.35">
      <c r="Q69" s="196"/>
      <c r="AH69" s="196"/>
    </row>
    <row r="70" spans="17:39" ht="15.5" x14ac:dyDescent="0.35">
      <c r="Q70" s="196"/>
      <c r="R70" s="11" t="s">
        <v>377</v>
      </c>
      <c r="V70" s="11" t="s">
        <v>388</v>
      </c>
      <c r="AH70" s="196"/>
      <c r="AI70" s="11" t="s">
        <v>382</v>
      </c>
      <c r="AM70" s="11" t="s">
        <v>393</v>
      </c>
    </row>
    <row r="71" spans="17:39" x14ac:dyDescent="0.35">
      <c r="Q71" s="196"/>
      <c r="R71" s="2" t="s">
        <v>29</v>
      </c>
      <c r="S71" s="2"/>
      <c r="T71" s="2"/>
      <c r="AH71" s="196"/>
      <c r="AI71" s="2" t="s">
        <v>29</v>
      </c>
      <c r="AJ71" s="2"/>
      <c r="AK71" s="2"/>
    </row>
    <row r="72" spans="17:39" x14ac:dyDescent="0.35">
      <c r="Q72" s="196"/>
      <c r="R72" s="12" t="s">
        <v>18</v>
      </c>
      <c r="S72" s="15" t="s">
        <v>34</v>
      </c>
      <c r="T72" s="1079" t="s">
        <v>198</v>
      </c>
      <c r="AH72" s="196"/>
      <c r="AI72" s="12" t="s">
        <v>18</v>
      </c>
      <c r="AJ72" s="15" t="s">
        <v>193</v>
      </c>
      <c r="AK72" s="1094" t="s">
        <v>198</v>
      </c>
    </row>
    <row r="73" spans="17:39" x14ac:dyDescent="0.35">
      <c r="Q73" s="196"/>
      <c r="R73" s="12" t="s">
        <v>23</v>
      </c>
      <c r="S73" s="15" t="s">
        <v>58</v>
      </c>
      <c r="T73" s="1079">
        <v>0.15167814099999999</v>
      </c>
      <c r="AH73" s="196"/>
      <c r="AI73" s="12" t="s">
        <v>26</v>
      </c>
      <c r="AJ73" s="15" t="s">
        <v>209</v>
      </c>
      <c r="AK73" s="1094">
        <v>0.13100000000000001</v>
      </c>
    </row>
    <row r="74" spans="17:39" x14ac:dyDescent="0.35">
      <c r="Q74" s="196"/>
      <c r="R74" s="13" t="s">
        <v>25</v>
      </c>
      <c r="S74" s="2" t="s">
        <v>58</v>
      </c>
      <c r="T74" s="1080">
        <v>0.15294924600000001</v>
      </c>
      <c r="AH74" s="196"/>
      <c r="AI74" s="13" t="s">
        <v>27</v>
      </c>
      <c r="AJ74" s="2" t="s">
        <v>209</v>
      </c>
      <c r="AK74" s="1095">
        <v>0.13300000000000001</v>
      </c>
    </row>
    <row r="75" spans="17:39" x14ac:dyDescent="0.35">
      <c r="Q75" s="196"/>
      <c r="R75" s="13" t="s">
        <v>26</v>
      </c>
      <c r="S75" s="2" t="s">
        <v>58</v>
      </c>
      <c r="T75" s="1080">
        <v>0.147227102</v>
      </c>
      <c r="AH75" s="196"/>
      <c r="AI75" s="13" t="s">
        <v>26</v>
      </c>
      <c r="AJ75" s="2" t="s">
        <v>210</v>
      </c>
      <c r="AK75" s="1095">
        <v>0.16300000000000001</v>
      </c>
    </row>
    <row r="76" spans="17:39" x14ac:dyDescent="0.35">
      <c r="Q76" s="196"/>
      <c r="R76" s="13" t="s">
        <v>27</v>
      </c>
      <c r="S76" s="2" t="s">
        <v>58</v>
      </c>
      <c r="T76" s="1080">
        <v>0.15464724099999999</v>
      </c>
      <c r="AH76" s="196"/>
      <c r="AI76" s="13" t="s">
        <v>27</v>
      </c>
      <c r="AJ76" s="2" t="s">
        <v>210</v>
      </c>
      <c r="AK76" s="1095">
        <v>0.16800000000000001</v>
      </c>
    </row>
    <row r="77" spans="17:39" x14ac:dyDescent="0.35">
      <c r="Q77" s="196"/>
      <c r="R77" s="13" t="s">
        <v>23</v>
      </c>
      <c r="S77" s="2" t="s">
        <v>59</v>
      </c>
      <c r="T77" s="1080">
        <v>0.15090543300000001</v>
      </c>
      <c r="AH77" s="196"/>
      <c r="AI77" s="13" t="s">
        <v>26</v>
      </c>
      <c r="AJ77" s="2" t="s">
        <v>211</v>
      </c>
      <c r="AK77" s="1095">
        <v>0.15</v>
      </c>
    </row>
    <row r="78" spans="17:39" x14ac:dyDescent="0.35">
      <c r="Q78" s="196"/>
      <c r="R78" s="13" t="s">
        <v>25</v>
      </c>
      <c r="S78" s="2" t="s">
        <v>59</v>
      </c>
      <c r="T78" s="1080">
        <v>0.15</v>
      </c>
      <c r="AH78" s="196"/>
      <c r="AI78" s="14" t="s">
        <v>27</v>
      </c>
      <c r="AJ78" s="6" t="s">
        <v>211</v>
      </c>
      <c r="AK78" s="1096">
        <v>0.16400000000000001</v>
      </c>
    </row>
    <row r="79" spans="17:39" x14ac:dyDescent="0.35">
      <c r="Q79" s="196"/>
      <c r="R79" s="13" t="s">
        <v>26</v>
      </c>
      <c r="S79" s="2" t="s">
        <v>59</v>
      </c>
      <c r="T79" s="1080">
        <v>0.121943858</v>
      </c>
      <c r="AH79" s="196"/>
    </row>
    <row r="80" spans="17:39" x14ac:dyDescent="0.35">
      <c r="Q80" s="196"/>
      <c r="R80" s="14" t="s">
        <v>27</v>
      </c>
      <c r="S80" s="6" t="s">
        <v>59</v>
      </c>
      <c r="T80" s="1081">
        <v>0.122681085</v>
      </c>
      <c r="AH80" s="196"/>
    </row>
    <row r="81" spans="17:39" x14ac:dyDescent="0.35">
      <c r="Q81" s="196"/>
      <c r="AH81" s="196"/>
    </row>
    <row r="82" spans="17:39" x14ac:dyDescent="0.35">
      <c r="Q82" s="196"/>
      <c r="AH82" s="196"/>
    </row>
    <row r="83" spans="17:39" x14ac:dyDescent="0.35">
      <c r="Q83" s="196"/>
      <c r="AH83" s="196"/>
    </row>
    <row r="84" spans="17:39" x14ac:dyDescent="0.35">
      <c r="Q84" s="196"/>
      <c r="AH84" s="196"/>
    </row>
    <row r="85" spans="17:39" x14ac:dyDescent="0.35">
      <c r="Q85" s="196"/>
      <c r="AH85" s="196"/>
    </row>
    <row r="86" spans="17:39" x14ac:dyDescent="0.35">
      <c r="Q86" s="196"/>
      <c r="AH86" s="196"/>
    </row>
    <row r="87" spans="17:39" x14ac:dyDescent="0.35">
      <c r="Q87" s="196"/>
      <c r="AH87" s="196"/>
    </row>
    <row r="88" spans="17:39" x14ac:dyDescent="0.35">
      <c r="Q88" s="196"/>
      <c r="AH88" s="196"/>
    </row>
    <row r="89" spans="17:39" x14ac:dyDescent="0.35">
      <c r="Q89" s="196"/>
      <c r="AH89" s="196"/>
    </row>
    <row r="90" spans="17:39" x14ac:dyDescent="0.35">
      <c r="Q90" s="196"/>
      <c r="AH90" s="196"/>
    </row>
    <row r="91" spans="17:39" x14ac:dyDescent="0.35">
      <c r="Q91" s="196"/>
      <c r="AH91" s="196"/>
    </row>
    <row r="92" spans="17:39" ht="15.5" x14ac:dyDescent="0.35">
      <c r="Q92" s="196"/>
      <c r="R92" s="11" t="s">
        <v>378</v>
      </c>
      <c r="V92" s="11" t="s">
        <v>389</v>
      </c>
      <c r="AH92" s="196"/>
      <c r="AI92" s="11" t="s">
        <v>383</v>
      </c>
      <c r="AM92" s="11" t="s">
        <v>394</v>
      </c>
    </row>
    <row r="93" spans="17:39" x14ac:dyDescent="0.35">
      <c r="Q93" s="196"/>
      <c r="R93" s="2" t="s">
        <v>30</v>
      </c>
      <c r="S93" s="2"/>
      <c r="T93" s="2"/>
      <c r="AH93" s="196"/>
      <c r="AI93" s="2" t="s">
        <v>30</v>
      </c>
      <c r="AJ93" s="2"/>
      <c r="AK93" s="2"/>
    </row>
    <row r="94" spans="17:39" x14ac:dyDescent="0.35">
      <c r="Q94" s="196"/>
      <c r="R94" s="12" t="s">
        <v>18</v>
      </c>
      <c r="S94" s="15" t="s">
        <v>34</v>
      </c>
      <c r="T94" s="1082" t="s">
        <v>198</v>
      </c>
      <c r="AH94" s="196"/>
      <c r="AI94" s="12" t="s">
        <v>18</v>
      </c>
      <c r="AJ94" s="15" t="s">
        <v>193</v>
      </c>
      <c r="AK94" s="1097" t="s">
        <v>198</v>
      </c>
    </row>
    <row r="95" spans="17:39" x14ac:dyDescent="0.35">
      <c r="Q95" s="196"/>
      <c r="R95" s="12" t="s">
        <v>23</v>
      </c>
      <c r="S95" s="15" t="s">
        <v>58</v>
      </c>
      <c r="T95" s="1082">
        <v>0.22922983599999999</v>
      </c>
      <c r="AH95" s="196"/>
      <c r="AI95" s="12" t="s">
        <v>26</v>
      </c>
      <c r="AJ95" s="15" t="s">
        <v>209</v>
      </c>
      <c r="AK95" s="1097">
        <v>0.19900000000000001</v>
      </c>
    </row>
    <row r="96" spans="17:39" x14ac:dyDescent="0.35">
      <c r="Q96" s="196"/>
      <c r="R96" s="13" t="s">
        <v>25</v>
      </c>
      <c r="S96" s="2" t="s">
        <v>58</v>
      </c>
      <c r="T96" s="1083">
        <v>0.21619312099999999</v>
      </c>
      <c r="AH96" s="196"/>
      <c r="AI96" s="13" t="s">
        <v>27</v>
      </c>
      <c r="AJ96" s="2" t="s">
        <v>209</v>
      </c>
      <c r="AK96" s="1098">
        <v>0.20200000000000001</v>
      </c>
    </row>
    <row r="97" spans="17:37" x14ac:dyDescent="0.35">
      <c r="Q97" s="196"/>
      <c r="R97" s="13" t="s">
        <v>26</v>
      </c>
      <c r="S97" s="2" t="s">
        <v>58</v>
      </c>
      <c r="T97" s="1083">
        <v>0.208929701</v>
      </c>
      <c r="AH97" s="196"/>
      <c r="AI97" s="13" t="s">
        <v>26</v>
      </c>
      <c r="AJ97" s="2" t="s">
        <v>210</v>
      </c>
      <c r="AK97" s="1098">
        <v>0.252</v>
      </c>
    </row>
    <row r="98" spans="17:37" x14ac:dyDescent="0.35">
      <c r="Q98" s="196"/>
      <c r="R98" s="13" t="s">
        <v>27</v>
      </c>
      <c r="S98" s="2" t="s">
        <v>58</v>
      </c>
      <c r="T98" s="1083">
        <v>0.212966391</v>
      </c>
      <c r="AH98" s="196"/>
      <c r="AI98" s="13" t="s">
        <v>27</v>
      </c>
      <c r="AJ98" s="2" t="s">
        <v>210</v>
      </c>
      <c r="AK98" s="1098">
        <v>0.255</v>
      </c>
    </row>
    <row r="99" spans="17:37" x14ac:dyDescent="0.35">
      <c r="Q99" s="196"/>
      <c r="R99" s="13" t="s">
        <v>23</v>
      </c>
      <c r="S99" s="2" t="s">
        <v>59</v>
      </c>
      <c r="T99" s="1083">
        <v>0.132382892</v>
      </c>
      <c r="AH99" s="196"/>
      <c r="AI99" s="13" t="s">
        <v>26</v>
      </c>
      <c r="AJ99" s="2" t="s">
        <v>211</v>
      </c>
      <c r="AK99" s="1098">
        <v>0.25600000000000001</v>
      </c>
    </row>
    <row r="100" spans="17:37" x14ac:dyDescent="0.35">
      <c r="Q100" s="196"/>
      <c r="R100" s="13" t="s">
        <v>25</v>
      </c>
      <c r="S100" s="2" t="s">
        <v>59</v>
      </c>
      <c r="T100" s="1083">
        <v>0.11900532900000001</v>
      </c>
      <c r="AH100" s="196"/>
      <c r="AI100" s="14" t="s">
        <v>27</v>
      </c>
      <c r="AJ100" s="6" t="s">
        <v>211</v>
      </c>
      <c r="AK100" s="1099">
        <v>0.24</v>
      </c>
    </row>
    <row r="101" spans="17:37" x14ac:dyDescent="0.35">
      <c r="Q101" s="196"/>
      <c r="R101" s="13" t="s">
        <v>26</v>
      </c>
      <c r="S101" s="2" t="s">
        <v>59</v>
      </c>
      <c r="T101" s="1083">
        <v>0.178403756</v>
      </c>
      <c r="AH101" s="196"/>
    </row>
    <row r="102" spans="17:37" x14ac:dyDescent="0.35">
      <c r="Q102" s="196"/>
      <c r="R102" s="14" t="s">
        <v>27</v>
      </c>
      <c r="S102" s="6" t="s">
        <v>59</v>
      </c>
      <c r="T102" s="1084">
        <v>0.174817097</v>
      </c>
      <c r="AH102" s="196"/>
    </row>
    <row r="103" spans="17:37" x14ac:dyDescent="0.35">
      <c r="Q103" s="196"/>
      <c r="AH103" s="196"/>
    </row>
    <row r="104" spans="17:37" x14ac:dyDescent="0.35">
      <c r="Q104" s="196"/>
      <c r="AH104" s="196"/>
    </row>
    <row r="105" spans="17:37" x14ac:dyDescent="0.35">
      <c r="Q105" s="196"/>
      <c r="AH105" s="196"/>
    </row>
    <row r="106" spans="17:37" x14ac:dyDescent="0.35">
      <c r="Q106" s="196"/>
      <c r="AH106" s="196"/>
    </row>
    <row r="107" spans="17:37" x14ac:dyDescent="0.35">
      <c r="Q107" s="196"/>
      <c r="AH107" s="196"/>
    </row>
    <row r="108" spans="17:37" x14ac:dyDescent="0.35">
      <c r="Q108" s="196"/>
      <c r="AH108" s="196"/>
    </row>
    <row r="109" spans="17:37" x14ac:dyDescent="0.35">
      <c r="Q109" s="196"/>
      <c r="AH109" s="196"/>
    </row>
    <row r="110" spans="17:37" x14ac:dyDescent="0.35">
      <c r="Q110" s="196"/>
      <c r="AH110" s="196"/>
    </row>
    <row r="111" spans="17:37" x14ac:dyDescent="0.35">
      <c r="Q111" s="196"/>
      <c r="AH111" s="196"/>
    </row>
    <row r="112" spans="17:37" x14ac:dyDescent="0.35">
      <c r="Q112" s="196"/>
      <c r="AH112" s="196"/>
    </row>
    <row r="113" spans="17:34" x14ac:dyDescent="0.35">
      <c r="Q113" s="196"/>
      <c r="AH113" s="196"/>
    </row>
    <row r="114" spans="17:34" x14ac:dyDescent="0.35">
      <c r="Q114" s="196"/>
      <c r="AH114" s="196"/>
    </row>
    <row r="115" spans="17:34" x14ac:dyDescent="0.35">
      <c r="Q115" s="196"/>
      <c r="AH115" s="196"/>
    </row>
    <row r="116" spans="17:34" x14ac:dyDescent="0.35">
      <c r="Q116" s="196"/>
      <c r="AH116" s="196"/>
    </row>
    <row r="117" spans="17:34" x14ac:dyDescent="0.35">
      <c r="Q117" s="196"/>
      <c r="AH117" s="196"/>
    </row>
    <row r="118" spans="17:34" x14ac:dyDescent="0.35">
      <c r="Q118" s="196"/>
      <c r="AH118" s="196"/>
    </row>
    <row r="119" spans="17:34" x14ac:dyDescent="0.35">
      <c r="Q119" s="196"/>
      <c r="AH119" s="196"/>
    </row>
    <row r="120" spans="17:34" x14ac:dyDescent="0.35">
      <c r="Q120" s="196"/>
      <c r="AH120" s="196"/>
    </row>
    <row r="121" spans="17:34" x14ac:dyDescent="0.35">
      <c r="Q121" s="196"/>
      <c r="AH121" s="196"/>
    </row>
    <row r="122" spans="17:34" x14ac:dyDescent="0.35">
      <c r="Q122" s="196"/>
      <c r="AH122" s="196"/>
    </row>
    <row r="123" spans="17:34" x14ac:dyDescent="0.35">
      <c r="Q123" s="196"/>
      <c r="AH123" s="196"/>
    </row>
    <row r="124" spans="17:34" x14ac:dyDescent="0.35">
      <c r="Q124" s="196"/>
      <c r="AH124" s="196"/>
    </row>
    <row r="125" spans="17:34" x14ac:dyDescent="0.35">
      <c r="Q125" s="196"/>
      <c r="AH125" s="196"/>
    </row>
    <row r="126" spans="17:34" x14ac:dyDescent="0.35">
      <c r="Q126" s="196"/>
      <c r="AH126" s="196"/>
    </row>
    <row r="127" spans="17:34" x14ac:dyDescent="0.35">
      <c r="Q127" s="196"/>
      <c r="AH127" s="196"/>
    </row>
    <row r="128" spans="17:34" x14ac:dyDescent="0.35">
      <c r="Q128" s="196"/>
      <c r="AH128" s="196"/>
    </row>
    <row r="129" spans="17:34" x14ac:dyDescent="0.35">
      <c r="Q129" s="196"/>
      <c r="AH129" s="196"/>
    </row>
    <row r="130" spans="17:34" x14ac:dyDescent="0.35">
      <c r="Q130" s="196"/>
      <c r="AH130" s="196"/>
    </row>
  </sheetData>
  <pageMargins left="0.70866141732283472" right="0.70866141732283472" top="0.74803149606299213" bottom="0.74803149606299213" header="0.31496062992125984" footer="0.31496062992125984"/>
  <pageSetup paperSize="9" scale="57" orientation="landscape" horizontalDpi="300" verticalDpi="300" r:id="rId1"/>
  <rowBreaks count="2" manualBreakCount="2">
    <brk id="54" max="48" man="1"/>
    <brk id="112" max="16383" man="1"/>
  </rowBreaks>
  <colBreaks count="2" manualBreakCount="2">
    <brk id="17" max="1048575" man="1"/>
    <brk id="3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130"/>
  <sheetViews>
    <sheetView showGridLines="0" zoomScaleNormal="100" zoomScaleSheetLayoutView="40" workbookViewId="0"/>
  </sheetViews>
  <sheetFormatPr defaultColWidth="10.90625" defaultRowHeight="14.5" x14ac:dyDescent="0.35"/>
  <cols>
    <col min="1" max="3" width="14.08984375" customWidth="1"/>
    <col min="4" max="19" width="9.1796875" customWidth="1"/>
    <col min="20" max="22" width="14.08984375" customWidth="1"/>
    <col min="23" max="32" width="9.1796875" customWidth="1"/>
    <col min="33" max="33" width="27.7265625" customWidth="1"/>
    <col min="34" max="200" width="9.1796875" customWidth="1"/>
  </cols>
  <sheetData>
    <row r="1" spans="1:24" ht="20" x14ac:dyDescent="0.4">
      <c r="A1" s="9" t="s">
        <v>395</v>
      </c>
      <c r="S1" s="196"/>
    </row>
    <row r="2" spans="1:24" ht="20" x14ac:dyDescent="0.4">
      <c r="A2" s="10" t="s">
        <v>10</v>
      </c>
      <c r="S2" s="196"/>
      <c r="T2" s="10" t="s">
        <v>396</v>
      </c>
    </row>
    <row r="3" spans="1:24" x14ac:dyDescent="0.35">
      <c r="S3" s="196"/>
    </row>
    <row r="4" spans="1:24" ht="15.5" x14ac:dyDescent="0.35">
      <c r="A4" s="11" t="s">
        <v>397</v>
      </c>
      <c r="E4" s="11" t="s">
        <v>614</v>
      </c>
      <c r="S4" s="196"/>
      <c r="T4" s="11" t="s">
        <v>398</v>
      </c>
      <c r="X4" s="11" t="s">
        <v>615</v>
      </c>
    </row>
    <row r="5" spans="1:24" x14ac:dyDescent="0.35">
      <c r="A5" s="2" t="s">
        <v>10</v>
      </c>
      <c r="B5" s="2"/>
      <c r="C5" s="2"/>
      <c r="S5" s="196"/>
      <c r="T5" s="2" t="s">
        <v>10</v>
      </c>
      <c r="U5" s="2"/>
      <c r="V5" s="2"/>
    </row>
    <row r="6" spans="1:24" x14ac:dyDescent="0.35">
      <c r="A6" s="1129" t="s">
        <v>18</v>
      </c>
      <c r="B6" s="1130" t="s">
        <v>19</v>
      </c>
      <c r="C6" s="1187" t="s">
        <v>198</v>
      </c>
      <c r="S6" s="196"/>
      <c r="T6" s="1100" t="s">
        <v>18</v>
      </c>
      <c r="U6" s="15" t="s">
        <v>19</v>
      </c>
      <c r="V6" s="1103" t="s">
        <v>198</v>
      </c>
    </row>
    <row r="7" spans="1:24" x14ac:dyDescent="0.35">
      <c r="A7" s="1129" t="s">
        <v>23</v>
      </c>
      <c r="B7" s="1130" t="s">
        <v>24</v>
      </c>
      <c r="C7" s="1187">
        <v>0.14280546899999999</v>
      </c>
      <c r="S7" s="196"/>
      <c r="T7" s="1100">
        <v>43647</v>
      </c>
      <c r="U7" s="15" t="s">
        <v>24</v>
      </c>
      <c r="V7" s="1103">
        <v>0.875</v>
      </c>
    </row>
    <row r="8" spans="1:24" x14ac:dyDescent="0.35">
      <c r="A8" s="1135" t="s">
        <v>25</v>
      </c>
      <c r="B8" s="1136" t="s">
        <v>24</v>
      </c>
      <c r="C8" s="1188">
        <v>0.16026979299999999</v>
      </c>
      <c r="S8" s="196"/>
      <c r="T8" s="1101">
        <v>44013</v>
      </c>
      <c r="U8" s="2" t="s">
        <v>24</v>
      </c>
      <c r="V8" s="1104">
        <v>0.878</v>
      </c>
    </row>
    <row r="9" spans="1:24" x14ac:dyDescent="0.35">
      <c r="A9" s="1135" t="s">
        <v>26</v>
      </c>
      <c r="B9" s="1136" t="s">
        <v>24</v>
      </c>
      <c r="C9" s="1188">
        <v>0.17131217600000001</v>
      </c>
      <c r="S9" s="196"/>
      <c r="T9" s="1101">
        <v>44378</v>
      </c>
      <c r="U9" s="2" t="s">
        <v>24</v>
      </c>
      <c r="V9" s="1104">
        <v>0.88200000000000001</v>
      </c>
    </row>
    <row r="10" spans="1:24" x14ac:dyDescent="0.35">
      <c r="A10" s="1135" t="s">
        <v>27</v>
      </c>
      <c r="B10" s="1136" t="s">
        <v>24</v>
      </c>
      <c r="C10" s="1188">
        <v>0.12844676199999999</v>
      </c>
      <c r="S10" s="196"/>
      <c r="T10" s="1101">
        <v>43647</v>
      </c>
      <c r="U10" s="2" t="s">
        <v>28</v>
      </c>
      <c r="V10" s="1104">
        <v>0.75900000000000001</v>
      </c>
    </row>
    <row r="11" spans="1:24" x14ac:dyDescent="0.35">
      <c r="A11" s="1135" t="s">
        <v>23</v>
      </c>
      <c r="B11" s="1136" t="s">
        <v>28</v>
      </c>
      <c r="C11" s="1188">
        <v>0.13869448200000001</v>
      </c>
      <c r="S11" s="196"/>
      <c r="T11" s="1101">
        <v>44013</v>
      </c>
      <c r="U11" s="2" t="s">
        <v>28</v>
      </c>
      <c r="V11" s="1104">
        <v>0.81799999999999995</v>
      </c>
    </row>
    <row r="12" spans="1:24" x14ac:dyDescent="0.35">
      <c r="A12" s="1135" t="s">
        <v>25</v>
      </c>
      <c r="B12" s="1136" t="s">
        <v>28</v>
      </c>
      <c r="C12" s="1188">
        <v>0.123576784</v>
      </c>
      <c r="S12" s="196"/>
      <c r="T12" s="1101">
        <v>44378</v>
      </c>
      <c r="U12" s="2" t="s">
        <v>28</v>
      </c>
      <c r="V12" s="1104">
        <v>0.85799999999999998</v>
      </c>
    </row>
    <row r="13" spans="1:24" x14ac:dyDescent="0.35">
      <c r="A13" s="1135" t="s">
        <v>26</v>
      </c>
      <c r="B13" s="1136" t="s">
        <v>28</v>
      </c>
      <c r="C13" s="1188">
        <v>0.112436203</v>
      </c>
      <c r="S13" s="196"/>
      <c r="T13" s="1101">
        <v>43647</v>
      </c>
      <c r="U13" s="2" t="s">
        <v>29</v>
      </c>
      <c r="V13" s="1104">
        <v>0.91700000000000004</v>
      </c>
    </row>
    <row r="14" spans="1:24" x14ac:dyDescent="0.35">
      <c r="A14" s="1135" t="s">
        <v>27</v>
      </c>
      <c r="B14" s="1136" t="s">
        <v>28</v>
      </c>
      <c r="C14" s="1188">
        <v>7.8626110999999999E-2</v>
      </c>
      <c r="S14" s="196"/>
      <c r="T14" s="1101">
        <v>44013</v>
      </c>
      <c r="U14" s="2" t="s">
        <v>29</v>
      </c>
      <c r="V14" s="1104">
        <v>0.93500000000000005</v>
      </c>
    </row>
    <row r="15" spans="1:24" x14ac:dyDescent="0.35">
      <c r="A15" s="1135" t="s">
        <v>23</v>
      </c>
      <c r="B15" s="1136" t="s">
        <v>29</v>
      </c>
      <c r="C15" s="1188">
        <v>0.17792534900000001</v>
      </c>
      <c r="S15" s="196"/>
      <c r="T15" s="1101">
        <v>44378</v>
      </c>
      <c r="U15" s="2" t="s">
        <v>29</v>
      </c>
      <c r="V15" s="1104">
        <v>0.92300000000000004</v>
      </c>
    </row>
    <row r="16" spans="1:24" x14ac:dyDescent="0.35">
      <c r="A16" s="1135" t="s">
        <v>25</v>
      </c>
      <c r="B16" s="1136" t="s">
        <v>29</v>
      </c>
      <c r="C16" s="1188">
        <v>0.20426245200000001</v>
      </c>
      <c r="S16" s="196"/>
      <c r="T16" s="1101">
        <v>43647</v>
      </c>
      <c r="U16" s="2" t="s">
        <v>30</v>
      </c>
      <c r="V16" s="1104">
        <v>0.77600000000000002</v>
      </c>
    </row>
    <row r="17" spans="1:22" x14ac:dyDescent="0.35">
      <c r="A17" s="1135" t="s">
        <v>26</v>
      </c>
      <c r="B17" s="1136" t="s">
        <v>29</v>
      </c>
      <c r="C17" s="1188">
        <v>0.16301338600000001</v>
      </c>
      <c r="S17" s="196"/>
      <c r="T17" s="1101">
        <v>44013</v>
      </c>
      <c r="U17" s="2" t="s">
        <v>30</v>
      </c>
      <c r="V17" s="1104">
        <v>0.79</v>
      </c>
    </row>
    <row r="18" spans="1:22" x14ac:dyDescent="0.35">
      <c r="A18" s="1135" t="s">
        <v>27</v>
      </c>
      <c r="B18" s="1136" t="s">
        <v>29</v>
      </c>
      <c r="C18" s="1188">
        <v>0.118418099</v>
      </c>
      <c r="S18" s="196"/>
      <c r="T18" s="1101">
        <v>44378</v>
      </c>
      <c r="U18" s="2" t="s">
        <v>30</v>
      </c>
      <c r="V18" s="1104">
        <v>0.93400000000000005</v>
      </c>
    </row>
    <row r="19" spans="1:22" x14ac:dyDescent="0.35">
      <c r="A19" s="1135" t="s">
        <v>23</v>
      </c>
      <c r="B19" s="1136" t="s">
        <v>30</v>
      </c>
      <c r="C19" s="1188">
        <v>0.18118383099999999</v>
      </c>
      <c r="S19" s="196"/>
      <c r="T19" s="1101">
        <v>43647</v>
      </c>
      <c r="U19" s="2" t="s">
        <v>31</v>
      </c>
      <c r="V19" s="1104">
        <v>0.82599999999999996</v>
      </c>
    </row>
    <row r="20" spans="1:22" x14ac:dyDescent="0.35">
      <c r="A20" s="1135" t="s">
        <v>25</v>
      </c>
      <c r="B20" s="1136" t="s">
        <v>30</v>
      </c>
      <c r="C20" s="1188">
        <v>0.19115130799999999</v>
      </c>
      <c r="S20" s="196"/>
      <c r="T20" s="1101">
        <v>44013</v>
      </c>
      <c r="U20" s="2" t="s">
        <v>31</v>
      </c>
      <c r="V20" s="1104">
        <v>0.85199999999999998</v>
      </c>
    </row>
    <row r="21" spans="1:22" x14ac:dyDescent="0.35">
      <c r="A21" s="1135" t="s">
        <v>26</v>
      </c>
      <c r="B21" s="1136" t="s">
        <v>30</v>
      </c>
      <c r="C21" s="1188">
        <v>0.15505648</v>
      </c>
      <c r="S21" s="196"/>
      <c r="T21" s="1102">
        <v>44378</v>
      </c>
      <c r="U21" s="6" t="s">
        <v>31</v>
      </c>
      <c r="V21" s="1105">
        <v>0.88600000000000001</v>
      </c>
    </row>
    <row r="22" spans="1:22" x14ac:dyDescent="0.35">
      <c r="A22" s="1135" t="s">
        <v>27</v>
      </c>
      <c r="B22" s="1136" t="s">
        <v>30</v>
      </c>
      <c r="C22" s="1188">
        <v>0.109291606</v>
      </c>
      <c r="S22" s="196"/>
    </row>
    <row r="23" spans="1:22" x14ac:dyDescent="0.35">
      <c r="A23" s="1135" t="s">
        <v>23</v>
      </c>
      <c r="B23" s="1136" t="s">
        <v>31</v>
      </c>
      <c r="C23" s="1188">
        <v>0.14957265</v>
      </c>
      <c r="S23" s="196"/>
    </row>
    <row r="24" spans="1:22" x14ac:dyDescent="0.35">
      <c r="A24" s="1135" t="s">
        <v>25</v>
      </c>
      <c r="B24" s="1136" t="s">
        <v>31</v>
      </c>
      <c r="C24" s="1188">
        <v>0.154049822</v>
      </c>
      <c r="S24" s="196"/>
    </row>
    <row r="25" spans="1:22" x14ac:dyDescent="0.35">
      <c r="A25" s="1135" t="s">
        <v>26</v>
      </c>
      <c r="B25" s="1136" t="s">
        <v>31</v>
      </c>
      <c r="C25" s="1188">
        <v>0.14504129299999999</v>
      </c>
      <c r="S25" s="196"/>
    </row>
    <row r="26" spans="1:22" x14ac:dyDescent="0.35">
      <c r="A26" s="1141" t="s">
        <v>27</v>
      </c>
      <c r="B26" s="1142" t="s">
        <v>31</v>
      </c>
      <c r="C26" s="1189">
        <v>0.104792911</v>
      </c>
      <c r="S26" s="196"/>
    </row>
    <row r="27" spans="1:22" x14ac:dyDescent="0.35">
      <c r="S27" s="196"/>
    </row>
    <row r="28" spans="1:22" x14ac:dyDescent="0.35">
      <c r="S28" s="196"/>
    </row>
    <row r="29" spans="1:22" x14ac:dyDescent="0.35">
      <c r="S29" s="196"/>
    </row>
    <row r="30" spans="1:22" x14ac:dyDescent="0.35">
      <c r="S30" s="196"/>
    </row>
    <row r="31" spans="1:22" x14ac:dyDescent="0.35">
      <c r="S31" s="196"/>
    </row>
    <row r="32" spans="1:22" x14ac:dyDescent="0.35">
      <c r="S32" s="196"/>
    </row>
    <row r="33" spans="19:19" x14ac:dyDescent="0.35">
      <c r="S33" s="196"/>
    </row>
    <row r="34" spans="19:19" x14ac:dyDescent="0.35">
      <c r="S34" s="196"/>
    </row>
    <row r="35" spans="19:19" x14ac:dyDescent="0.35">
      <c r="S35" s="196"/>
    </row>
    <row r="36" spans="19:19" x14ac:dyDescent="0.35">
      <c r="S36" s="196"/>
    </row>
    <row r="37" spans="19:19" x14ac:dyDescent="0.35">
      <c r="S37" s="196"/>
    </row>
    <row r="38" spans="19:19" x14ac:dyDescent="0.35">
      <c r="S38" s="196"/>
    </row>
    <row r="39" spans="19:19" x14ac:dyDescent="0.35">
      <c r="S39" s="196"/>
    </row>
    <row r="40" spans="19:19" x14ac:dyDescent="0.35">
      <c r="S40" s="196"/>
    </row>
    <row r="41" spans="19:19" x14ac:dyDescent="0.35">
      <c r="S41" s="196"/>
    </row>
    <row r="42" spans="19:19" x14ac:dyDescent="0.35">
      <c r="S42" s="196"/>
    </row>
    <row r="43" spans="19:19" x14ac:dyDescent="0.35">
      <c r="S43" s="196"/>
    </row>
    <row r="44" spans="19:19" x14ac:dyDescent="0.35">
      <c r="S44" s="196"/>
    </row>
    <row r="45" spans="19:19" x14ac:dyDescent="0.35">
      <c r="S45" s="196"/>
    </row>
    <row r="46" spans="19:19" x14ac:dyDescent="0.35">
      <c r="S46" s="196"/>
    </row>
    <row r="47" spans="19:19" x14ac:dyDescent="0.35">
      <c r="S47" s="196"/>
    </row>
    <row r="48" spans="19:19" x14ac:dyDescent="0.35">
      <c r="S48" s="196"/>
    </row>
    <row r="49" spans="19:19" x14ac:dyDescent="0.35">
      <c r="S49" s="196"/>
    </row>
    <row r="50" spans="19:19" x14ac:dyDescent="0.35">
      <c r="S50" s="196"/>
    </row>
    <row r="51" spans="19:19" x14ac:dyDescent="0.35">
      <c r="S51" s="196"/>
    </row>
    <row r="52" spans="19:19" x14ac:dyDescent="0.35">
      <c r="S52" s="196"/>
    </row>
    <row r="53" spans="19:19" x14ac:dyDescent="0.35">
      <c r="S53" s="196"/>
    </row>
    <row r="54" spans="19:19" x14ac:dyDescent="0.35">
      <c r="S54" s="196"/>
    </row>
    <row r="55" spans="19:19" x14ac:dyDescent="0.35">
      <c r="S55" s="196"/>
    </row>
    <row r="56" spans="19:19" x14ac:dyDescent="0.35">
      <c r="S56" s="196"/>
    </row>
    <row r="57" spans="19:19" x14ac:dyDescent="0.35">
      <c r="S57" s="196"/>
    </row>
    <row r="58" spans="19:19" x14ac:dyDescent="0.35">
      <c r="S58" s="196"/>
    </row>
    <row r="59" spans="19:19" x14ac:dyDescent="0.35">
      <c r="S59" s="196"/>
    </row>
    <row r="60" spans="19:19" x14ac:dyDescent="0.35">
      <c r="S60" s="196"/>
    </row>
    <row r="61" spans="19:19" x14ac:dyDescent="0.35">
      <c r="S61" s="196"/>
    </row>
    <row r="62" spans="19:19" x14ac:dyDescent="0.35">
      <c r="S62" s="196"/>
    </row>
    <row r="63" spans="19:19" x14ac:dyDescent="0.35">
      <c r="S63" s="196"/>
    </row>
    <row r="64" spans="19:19" x14ac:dyDescent="0.35">
      <c r="S64" s="196"/>
    </row>
    <row r="65" spans="19:19" x14ac:dyDescent="0.35">
      <c r="S65" s="196"/>
    </row>
    <row r="66" spans="19:19" x14ac:dyDescent="0.35">
      <c r="S66" s="196"/>
    </row>
    <row r="67" spans="19:19" x14ac:dyDescent="0.35">
      <c r="S67" s="196"/>
    </row>
    <row r="68" spans="19:19" x14ac:dyDescent="0.35">
      <c r="S68" s="196"/>
    </row>
    <row r="69" spans="19:19" x14ac:dyDescent="0.35">
      <c r="S69" s="196"/>
    </row>
    <row r="70" spans="19:19" x14ac:dyDescent="0.35">
      <c r="S70" s="196"/>
    </row>
    <row r="71" spans="19:19" x14ac:dyDescent="0.35">
      <c r="S71" s="196"/>
    </row>
    <row r="72" spans="19:19" x14ac:dyDescent="0.35">
      <c r="S72" s="196"/>
    </row>
    <row r="73" spans="19:19" x14ac:dyDescent="0.35">
      <c r="S73" s="196"/>
    </row>
    <row r="74" spans="19:19" x14ac:dyDescent="0.35">
      <c r="S74" s="196"/>
    </row>
    <row r="75" spans="19:19" x14ac:dyDescent="0.35">
      <c r="S75" s="196"/>
    </row>
    <row r="76" spans="19:19" x14ac:dyDescent="0.35">
      <c r="S76" s="196"/>
    </row>
    <row r="77" spans="19:19" x14ac:dyDescent="0.35">
      <c r="S77" s="196"/>
    </row>
    <row r="78" spans="19:19" x14ac:dyDescent="0.35">
      <c r="S78" s="196"/>
    </row>
    <row r="79" spans="19:19" x14ac:dyDescent="0.35">
      <c r="S79" s="196"/>
    </row>
    <row r="80" spans="19:19" x14ac:dyDescent="0.35">
      <c r="S80" s="196"/>
    </row>
    <row r="81" spans="19:19" x14ac:dyDescent="0.35">
      <c r="S81" s="196"/>
    </row>
    <row r="82" spans="19:19" x14ac:dyDescent="0.35">
      <c r="S82" s="196"/>
    </row>
    <row r="83" spans="19:19" x14ac:dyDescent="0.35">
      <c r="S83" s="196"/>
    </row>
    <row r="84" spans="19:19" x14ac:dyDescent="0.35">
      <c r="S84" s="196"/>
    </row>
    <row r="85" spans="19:19" x14ac:dyDescent="0.35">
      <c r="S85" s="196"/>
    </row>
    <row r="86" spans="19:19" x14ac:dyDescent="0.35">
      <c r="S86" s="196"/>
    </row>
    <row r="87" spans="19:19" x14ac:dyDescent="0.35">
      <c r="S87" s="196"/>
    </row>
    <row r="88" spans="19:19" x14ac:dyDescent="0.35">
      <c r="S88" s="196"/>
    </row>
    <row r="89" spans="19:19" x14ac:dyDescent="0.35">
      <c r="S89" s="196"/>
    </row>
    <row r="90" spans="19:19" x14ac:dyDescent="0.35">
      <c r="S90" s="196"/>
    </row>
    <row r="91" spans="19:19" x14ac:dyDescent="0.35">
      <c r="S91" s="196"/>
    </row>
    <row r="92" spans="19:19" x14ac:dyDescent="0.35">
      <c r="S92" s="196"/>
    </row>
    <row r="93" spans="19:19" x14ac:dyDescent="0.35">
      <c r="S93" s="196"/>
    </row>
    <row r="94" spans="19:19" x14ac:dyDescent="0.35">
      <c r="S94" s="196"/>
    </row>
    <row r="95" spans="19:19" x14ac:dyDescent="0.35">
      <c r="S95" s="196"/>
    </row>
    <row r="96" spans="19:19" x14ac:dyDescent="0.35">
      <c r="S96" s="196"/>
    </row>
    <row r="97" spans="19:19" x14ac:dyDescent="0.35">
      <c r="S97" s="196"/>
    </row>
    <row r="98" spans="19:19" x14ac:dyDescent="0.35">
      <c r="S98" s="196"/>
    </row>
    <row r="99" spans="19:19" x14ac:dyDescent="0.35">
      <c r="S99" s="196"/>
    </row>
    <row r="100" spans="19:19" x14ac:dyDescent="0.35">
      <c r="S100" s="196"/>
    </row>
    <row r="101" spans="19:19" x14ac:dyDescent="0.35">
      <c r="S101" s="196"/>
    </row>
    <row r="102" spans="19:19" x14ac:dyDescent="0.35">
      <c r="S102" s="196"/>
    </row>
    <row r="103" spans="19:19" x14ac:dyDescent="0.35">
      <c r="S103" s="196"/>
    </row>
    <row r="104" spans="19:19" x14ac:dyDescent="0.35">
      <c r="S104" s="196"/>
    </row>
    <row r="105" spans="19:19" x14ac:dyDescent="0.35">
      <c r="S105" s="196"/>
    </row>
    <row r="106" spans="19:19" x14ac:dyDescent="0.35">
      <c r="S106" s="196"/>
    </row>
    <row r="107" spans="19:19" x14ac:dyDescent="0.35">
      <c r="S107" s="196"/>
    </row>
    <row r="108" spans="19:19" x14ac:dyDescent="0.35">
      <c r="S108" s="196"/>
    </row>
    <row r="109" spans="19:19" x14ac:dyDescent="0.35">
      <c r="S109" s="196"/>
    </row>
    <row r="110" spans="19:19" x14ac:dyDescent="0.35">
      <c r="S110" s="196"/>
    </row>
    <row r="111" spans="19:19" x14ac:dyDescent="0.35">
      <c r="S111" s="196"/>
    </row>
    <row r="112" spans="19:19" x14ac:dyDescent="0.35">
      <c r="S112" s="196"/>
    </row>
    <row r="113" spans="19:19" x14ac:dyDescent="0.35">
      <c r="S113" s="196"/>
    </row>
    <row r="114" spans="19:19" x14ac:dyDescent="0.35">
      <c r="S114" s="196"/>
    </row>
    <row r="115" spans="19:19" x14ac:dyDescent="0.35">
      <c r="S115" s="196"/>
    </row>
    <row r="116" spans="19:19" x14ac:dyDescent="0.35">
      <c r="S116" s="196"/>
    </row>
    <row r="117" spans="19:19" x14ac:dyDescent="0.35">
      <c r="S117" s="196"/>
    </row>
    <row r="118" spans="19:19" x14ac:dyDescent="0.35">
      <c r="S118" s="196"/>
    </row>
    <row r="119" spans="19:19" x14ac:dyDescent="0.35">
      <c r="S119" s="196"/>
    </row>
    <row r="120" spans="19:19" x14ac:dyDescent="0.35">
      <c r="S120" s="196"/>
    </row>
    <row r="121" spans="19:19" x14ac:dyDescent="0.35">
      <c r="S121" s="196"/>
    </row>
    <row r="122" spans="19:19" x14ac:dyDescent="0.35">
      <c r="S122" s="196"/>
    </row>
    <row r="123" spans="19:19" x14ac:dyDescent="0.35">
      <c r="S123" s="196"/>
    </row>
    <row r="124" spans="19:19" x14ac:dyDescent="0.35">
      <c r="S124" s="196"/>
    </row>
    <row r="125" spans="19:19" x14ac:dyDescent="0.35">
      <c r="S125" s="196"/>
    </row>
    <row r="126" spans="19:19" x14ac:dyDescent="0.35">
      <c r="S126" s="196"/>
    </row>
    <row r="127" spans="19:19" x14ac:dyDescent="0.35">
      <c r="S127" s="196"/>
    </row>
    <row r="128" spans="19:19" x14ac:dyDescent="0.35">
      <c r="S128" s="196"/>
    </row>
    <row r="129" spans="19:19" x14ac:dyDescent="0.35">
      <c r="S129" s="196"/>
    </row>
    <row r="130" spans="19:19" x14ac:dyDescent="0.35">
      <c r="S130" s="196"/>
    </row>
  </sheetData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  <colBreaks count="1" manualBreakCount="1">
    <brk id="19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P130"/>
  <sheetViews>
    <sheetView showGridLines="0" zoomScaleNormal="100" zoomScaleSheetLayoutView="40" workbookViewId="0"/>
  </sheetViews>
  <sheetFormatPr defaultColWidth="10.90625" defaultRowHeight="14.5" x14ac:dyDescent="0.35"/>
  <cols>
    <col min="1" max="3" width="14.08984375" customWidth="1"/>
    <col min="4" max="18" width="9.1796875" customWidth="1"/>
    <col min="19" max="22" width="14.08984375" customWidth="1"/>
    <col min="23" max="23" width="29.7265625" customWidth="1"/>
    <col min="24" max="34" width="9.1796875" customWidth="1"/>
    <col min="35" max="35" width="38.81640625" customWidth="1"/>
    <col min="36" max="200" width="9.1796875" customWidth="1"/>
  </cols>
  <sheetData>
    <row r="1" spans="1:42" ht="20" x14ac:dyDescent="0.4">
      <c r="A1" s="9" t="s">
        <v>399</v>
      </c>
      <c r="R1" s="196"/>
      <c r="S1" s="9" t="s">
        <v>400</v>
      </c>
      <c r="AJ1" s="196"/>
      <c r="AK1" s="9" t="s">
        <v>401</v>
      </c>
    </row>
    <row r="2" spans="1:42" ht="20" x14ac:dyDescent="0.4">
      <c r="A2" s="10" t="s">
        <v>10</v>
      </c>
      <c r="R2" s="196"/>
      <c r="S2" s="10" t="s">
        <v>260</v>
      </c>
      <c r="AJ2" s="196"/>
      <c r="AK2" s="10" t="s">
        <v>260</v>
      </c>
    </row>
    <row r="3" spans="1:42" x14ac:dyDescent="0.35">
      <c r="R3" s="196"/>
      <c r="AJ3" s="196"/>
    </row>
    <row r="4" spans="1:42" ht="15.5" x14ac:dyDescent="0.35">
      <c r="A4" s="11" t="s">
        <v>402</v>
      </c>
      <c r="E4" s="11" t="s">
        <v>598</v>
      </c>
      <c r="R4" s="196"/>
      <c r="S4" s="11" t="s">
        <v>403</v>
      </c>
      <c r="Y4" s="1145" t="s">
        <v>601</v>
      </c>
      <c r="AJ4" s="196"/>
      <c r="AK4" s="1145" t="s">
        <v>413</v>
      </c>
      <c r="AL4" s="1146"/>
      <c r="AM4" s="1146"/>
      <c r="AN4" s="1146"/>
      <c r="AO4" s="1146"/>
      <c r="AP4" s="1145" t="s">
        <v>414</v>
      </c>
    </row>
    <row r="5" spans="1:42" x14ac:dyDescent="0.35">
      <c r="A5" s="2" t="s">
        <v>10</v>
      </c>
      <c r="B5" s="2"/>
      <c r="C5" s="2"/>
      <c r="R5" s="196"/>
      <c r="S5" s="2" t="s">
        <v>10</v>
      </c>
      <c r="T5" s="2"/>
      <c r="U5" s="2"/>
      <c r="V5" s="2"/>
      <c r="W5" s="2"/>
      <c r="AJ5" s="196"/>
      <c r="AK5" s="1146" t="s">
        <v>10</v>
      </c>
      <c r="AL5" s="1146"/>
      <c r="AM5" s="1146"/>
      <c r="AN5" s="1146"/>
    </row>
    <row r="6" spans="1:42" x14ac:dyDescent="0.35">
      <c r="A6" s="1106" t="s">
        <v>18</v>
      </c>
      <c r="B6" s="15" t="s">
        <v>19</v>
      </c>
      <c r="C6" s="1109" t="s">
        <v>198</v>
      </c>
      <c r="R6" s="196"/>
      <c r="S6" s="1129" t="s">
        <v>18</v>
      </c>
      <c r="T6" s="1130" t="s">
        <v>19</v>
      </c>
      <c r="U6" s="1130" t="s">
        <v>34</v>
      </c>
      <c r="V6" s="1131" t="s">
        <v>272</v>
      </c>
      <c r="W6" s="1132" t="s">
        <v>273</v>
      </c>
      <c r="AJ6" s="196"/>
      <c r="AK6" s="1147" t="s">
        <v>18</v>
      </c>
      <c r="AL6" s="1148" t="s">
        <v>19</v>
      </c>
      <c r="AM6" s="1148" t="s">
        <v>34</v>
      </c>
      <c r="AN6" s="1149" t="s">
        <v>21</v>
      </c>
    </row>
    <row r="7" spans="1:42" x14ac:dyDescent="0.35">
      <c r="A7" s="1106" t="s">
        <v>265</v>
      </c>
      <c r="B7" s="15" t="s">
        <v>24</v>
      </c>
      <c r="C7" s="1126">
        <v>0.05</v>
      </c>
      <c r="R7" s="196"/>
      <c r="S7" s="1129" t="s">
        <v>96</v>
      </c>
      <c r="T7" s="1130" t="s">
        <v>24</v>
      </c>
      <c r="U7" s="1130" t="s">
        <v>274</v>
      </c>
      <c r="V7" s="1133">
        <v>541.51</v>
      </c>
      <c r="W7" s="1134">
        <v>10.27</v>
      </c>
      <c r="AJ7" s="196"/>
      <c r="AK7" s="1151" t="s">
        <v>25</v>
      </c>
      <c r="AL7" s="1152" t="s">
        <v>24</v>
      </c>
      <c r="AM7" s="1152" t="s">
        <v>274</v>
      </c>
      <c r="AN7" s="1160">
        <v>846.84</v>
      </c>
    </row>
    <row r="8" spans="1:42" x14ac:dyDescent="0.35">
      <c r="A8" s="1107" t="s">
        <v>264</v>
      </c>
      <c r="B8" s="2" t="s">
        <v>24</v>
      </c>
      <c r="C8" s="1110">
        <v>5.8999999999999997E-2</v>
      </c>
      <c r="R8" s="196"/>
      <c r="S8" s="1135" t="s">
        <v>96</v>
      </c>
      <c r="T8" s="1136" t="s">
        <v>24</v>
      </c>
      <c r="U8" s="1136" t="s">
        <v>275</v>
      </c>
      <c r="V8" s="1137">
        <v>1602.44</v>
      </c>
      <c r="W8" s="1138">
        <v>66</v>
      </c>
      <c r="AJ8" s="196"/>
      <c r="AK8" s="1153" t="s">
        <v>26</v>
      </c>
      <c r="AL8" s="1150" t="s">
        <v>24</v>
      </c>
      <c r="AM8" s="1150" t="s">
        <v>274</v>
      </c>
      <c r="AN8" s="1158">
        <v>972.84</v>
      </c>
    </row>
    <row r="9" spans="1:42" x14ac:dyDescent="0.35">
      <c r="A9" s="1107" t="s">
        <v>263</v>
      </c>
      <c r="B9" s="1174" t="s">
        <v>24</v>
      </c>
      <c r="C9" s="1127">
        <v>6.9000000000000006E-2</v>
      </c>
      <c r="R9" s="196"/>
      <c r="S9" s="1135" t="s">
        <v>96</v>
      </c>
      <c r="T9" s="1136" t="s">
        <v>28</v>
      </c>
      <c r="U9" s="1136" t="s">
        <v>274</v>
      </c>
      <c r="V9" s="1137">
        <v>438.48</v>
      </c>
      <c r="W9" s="1138">
        <v>9</v>
      </c>
      <c r="AJ9" s="196"/>
      <c r="AK9" s="1153" t="s">
        <v>27</v>
      </c>
      <c r="AL9" s="1150" t="s">
        <v>24</v>
      </c>
      <c r="AM9" s="1150" t="s">
        <v>274</v>
      </c>
      <c r="AN9" s="1158">
        <v>982.56</v>
      </c>
    </row>
    <row r="10" spans="1:42" x14ac:dyDescent="0.35">
      <c r="A10" s="1107" t="s">
        <v>265</v>
      </c>
      <c r="B10" s="2" t="s">
        <v>28</v>
      </c>
      <c r="C10" s="1110">
        <v>4.9000000000000002E-2</v>
      </c>
      <c r="R10" s="196"/>
      <c r="S10" s="1135" t="s">
        <v>96</v>
      </c>
      <c r="T10" s="1136" t="s">
        <v>28</v>
      </c>
      <c r="U10" s="1136" t="s">
        <v>275</v>
      </c>
      <c r="V10" s="1139" t="s">
        <v>410</v>
      </c>
      <c r="W10" s="1140" t="s">
        <v>410</v>
      </c>
      <c r="AJ10" s="196"/>
      <c r="AK10" s="1153" t="s">
        <v>25</v>
      </c>
      <c r="AL10" s="1150" t="s">
        <v>24</v>
      </c>
      <c r="AM10" s="1150" t="s">
        <v>275</v>
      </c>
      <c r="AN10" s="1158">
        <v>485.55</v>
      </c>
    </row>
    <row r="11" spans="1:42" x14ac:dyDescent="0.35">
      <c r="A11" s="1107" t="s">
        <v>264</v>
      </c>
      <c r="B11" s="2" t="s">
        <v>28</v>
      </c>
      <c r="C11" s="1110">
        <v>0.06</v>
      </c>
      <c r="R11" s="196"/>
      <c r="S11" s="1135" t="s">
        <v>96</v>
      </c>
      <c r="T11" s="1136" t="s">
        <v>29</v>
      </c>
      <c r="U11" s="1136" t="s">
        <v>274</v>
      </c>
      <c r="V11" s="1137">
        <v>842.2</v>
      </c>
      <c r="W11" s="1138">
        <v>11.74</v>
      </c>
      <c r="AJ11" s="196"/>
      <c r="AK11" s="1153" t="s">
        <v>26</v>
      </c>
      <c r="AL11" s="1150" t="s">
        <v>24</v>
      </c>
      <c r="AM11" s="1150" t="s">
        <v>275</v>
      </c>
      <c r="AN11" s="1158">
        <v>499.86</v>
      </c>
    </row>
    <row r="12" spans="1:42" x14ac:dyDescent="0.35">
      <c r="A12" s="1107" t="s">
        <v>263</v>
      </c>
      <c r="B12" s="2" t="s">
        <v>28</v>
      </c>
      <c r="C12" s="1110">
        <v>7.1999999999999995E-2</v>
      </c>
      <c r="R12" s="196"/>
      <c r="S12" s="1135" t="s">
        <v>96</v>
      </c>
      <c r="T12" s="1136" t="s">
        <v>29</v>
      </c>
      <c r="U12" s="1136" t="s">
        <v>275</v>
      </c>
      <c r="V12" s="1137">
        <v>2205.36</v>
      </c>
      <c r="W12" s="1138">
        <v>55.67</v>
      </c>
      <c r="AJ12" s="196"/>
      <c r="AK12" s="1153" t="s">
        <v>27</v>
      </c>
      <c r="AL12" s="1150" t="s">
        <v>24</v>
      </c>
      <c r="AM12" s="1150" t="s">
        <v>275</v>
      </c>
      <c r="AN12" s="1158">
        <v>466.45</v>
      </c>
    </row>
    <row r="13" spans="1:42" x14ac:dyDescent="0.35">
      <c r="A13" s="1107" t="s">
        <v>265</v>
      </c>
      <c r="B13" s="2" t="s">
        <v>29</v>
      </c>
      <c r="C13" s="1110">
        <v>0.108</v>
      </c>
      <c r="R13" s="196"/>
      <c r="S13" s="1135" t="s">
        <v>96</v>
      </c>
      <c r="T13" s="1136" t="s">
        <v>30</v>
      </c>
      <c r="U13" s="1136" t="s">
        <v>274</v>
      </c>
      <c r="V13" s="1137">
        <v>487.98</v>
      </c>
      <c r="W13" s="1138">
        <v>7.69</v>
      </c>
      <c r="AJ13" s="196"/>
      <c r="AK13" s="1153" t="s">
        <v>25</v>
      </c>
      <c r="AL13" s="1150" t="s">
        <v>28</v>
      </c>
      <c r="AM13" s="1150" t="s">
        <v>274</v>
      </c>
      <c r="AN13" s="1158">
        <v>1003.87</v>
      </c>
    </row>
    <row r="14" spans="1:42" x14ac:dyDescent="0.35">
      <c r="A14" s="1107" t="s">
        <v>264</v>
      </c>
      <c r="B14" s="2" t="s">
        <v>29</v>
      </c>
      <c r="C14" s="1110">
        <v>0.128</v>
      </c>
      <c r="R14" s="196"/>
      <c r="S14" s="1135" t="s">
        <v>96</v>
      </c>
      <c r="T14" s="1136" t="s">
        <v>30</v>
      </c>
      <c r="U14" s="1136" t="s">
        <v>275</v>
      </c>
      <c r="V14" s="1137">
        <v>1568.99</v>
      </c>
      <c r="W14" s="1138">
        <v>50.03</v>
      </c>
      <c r="AJ14" s="196"/>
      <c r="AK14" s="1153" t="s">
        <v>26</v>
      </c>
      <c r="AL14" s="1150" t="s">
        <v>28</v>
      </c>
      <c r="AM14" s="1150" t="s">
        <v>274</v>
      </c>
      <c r="AN14" s="1158">
        <v>1104.02</v>
      </c>
    </row>
    <row r="15" spans="1:42" x14ac:dyDescent="0.35">
      <c r="A15" s="1107" t="s">
        <v>263</v>
      </c>
      <c r="B15" s="2" t="s">
        <v>29</v>
      </c>
      <c r="C15" s="1110">
        <v>0.156</v>
      </c>
      <c r="R15" s="196"/>
      <c r="S15" s="1135" t="s">
        <v>96</v>
      </c>
      <c r="T15" s="1136" t="s">
        <v>31</v>
      </c>
      <c r="U15" s="1136" t="s">
        <v>274</v>
      </c>
      <c r="V15" s="1137">
        <v>541.99</v>
      </c>
      <c r="W15" s="1138">
        <v>10.07</v>
      </c>
      <c r="AJ15" s="196"/>
      <c r="AK15" s="1153" t="s">
        <v>27</v>
      </c>
      <c r="AL15" s="1150" t="s">
        <v>28</v>
      </c>
      <c r="AM15" s="1150" t="s">
        <v>274</v>
      </c>
      <c r="AN15" s="1158">
        <v>1282.46</v>
      </c>
    </row>
    <row r="16" spans="1:42" x14ac:dyDescent="0.35">
      <c r="A16" s="1107" t="s">
        <v>265</v>
      </c>
      <c r="B16" s="2" t="s">
        <v>30</v>
      </c>
      <c r="C16" s="1110">
        <v>9.1999999999999998E-2</v>
      </c>
      <c r="R16" s="196"/>
      <c r="S16" s="1141" t="s">
        <v>96</v>
      </c>
      <c r="T16" s="1142" t="s">
        <v>31</v>
      </c>
      <c r="U16" s="1142" t="s">
        <v>275</v>
      </c>
      <c r="V16" s="1143">
        <v>1799.51</v>
      </c>
      <c r="W16" s="1144">
        <v>54</v>
      </c>
      <c r="AJ16" s="196"/>
      <c r="AK16" s="1153" t="s">
        <v>25</v>
      </c>
      <c r="AL16" s="1150" t="s">
        <v>28</v>
      </c>
      <c r="AM16" s="1150" t="s">
        <v>275</v>
      </c>
      <c r="AN16" s="1157" t="s">
        <v>410</v>
      </c>
    </row>
    <row r="17" spans="1:40" x14ac:dyDescent="0.35">
      <c r="A17" s="1107" t="s">
        <v>264</v>
      </c>
      <c r="B17" s="2" t="s">
        <v>30</v>
      </c>
      <c r="C17" s="1110">
        <v>0.109</v>
      </c>
      <c r="R17" s="196"/>
      <c r="AJ17" s="196"/>
      <c r="AK17" s="1153" t="s">
        <v>26</v>
      </c>
      <c r="AL17" s="1150" t="s">
        <v>28</v>
      </c>
      <c r="AM17" s="1150" t="s">
        <v>275</v>
      </c>
      <c r="AN17" s="1157" t="s">
        <v>410</v>
      </c>
    </row>
    <row r="18" spans="1:40" x14ac:dyDescent="0.35">
      <c r="A18" s="1107" t="s">
        <v>263</v>
      </c>
      <c r="B18" s="2" t="s">
        <v>30</v>
      </c>
      <c r="C18" s="1110">
        <v>0.127</v>
      </c>
      <c r="R18" s="196"/>
      <c r="AJ18" s="196"/>
      <c r="AK18" s="1153" t="s">
        <v>27</v>
      </c>
      <c r="AL18" s="1150" t="s">
        <v>28</v>
      </c>
      <c r="AM18" s="1150" t="s">
        <v>275</v>
      </c>
      <c r="AN18" s="1157" t="s">
        <v>410</v>
      </c>
    </row>
    <row r="19" spans="1:40" x14ac:dyDescent="0.35">
      <c r="A19" s="1107" t="s">
        <v>265</v>
      </c>
      <c r="B19" s="1174" t="s">
        <v>31</v>
      </c>
      <c r="C19" s="1127">
        <v>6.0999999999999999E-2</v>
      </c>
      <c r="R19" s="196"/>
      <c r="AJ19" s="196"/>
      <c r="AK19" s="1153" t="s">
        <v>25</v>
      </c>
      <c r="AL19" s="1150" t="s">
        <v>29</v>
      </c>
      <c r="AM19" s="1150" t="s">
        <v>274</v>
      </c>
      <c r="AN19" s="1158">
        <v>1346.05</v>
      </c>
    </row>
    <row r="20" spans="1:40" x14ac:dyDescent="0.35">
      <c r="A20" s="1107" t="s">
        <v>264</v>
      </c>
      <c r="B20" s="2" t="s">
        <v>31</v>
      </c>
      <c r="C20" s="1110">
        <v>7.3999999999999996E-2</v>
      </c>
      <c r="R20" s="196"/>
      <c r="AJ20" s="196"/>
      <c r="AK20" s="1153" t="s">
        <v>26</v>
      </c>
      <c r="AL20" s="1150" t="s">
        <v>29</v>
      </c>
      <c r="AM20" s="1150" t="s">
        <v>274</v>
      </c>
      <c r="AN20" s="1158">
        <v>1457.68</v>
      </c>
    </row>
    <row r="21" spans="1:40" x14ac:dyDescent="0.35">
      <c r="A21" s="1108" t="s">
        <v>263</v>
      </c>
      <c r="B21" s="6" t="s">
        <v>31</v>
      </c>
      <c r="C21" s="1128">
        <v>8.6999999999999994E-2</v>
      </c>
      <c r="R21" s="196"/>
      <c r="AJ21" s="196"/>
      <c r="AK21" s="1153" t="s">
        <v>27</v>
      </c>
      <c r="AL21" s="1150" t="s">
        <v>29</v>
      </c>
      <c r="AM21" s="1150" t="s">
        <v>274</v>
      </c>
      <c r="AN21" s="1158">
        <v>1511.51</v>
      </c>
    </row>
    <row r="22" spans="1:40" x14ac:dyDescent="0.35">
      <c r="R22" s="196"/>
      <c r="AJ22" s="196"/>
      <c r="AK22" s="1153" t="s">
        <v>25</v>
      </c>
      <c r="AL22" s="1150" t="s">
        <v>29</v>
      </c>
      <c r="AM22" s="1150" t="s">
        <v>275</v>
      </c>
      <c r="AN22" s="1158">
        <v>842.23</v>
      </c>
    </row>
    <row r="23" spans="1:40" x14ac:dyDescent="0.35">
      <c r="R23" s="196"/>
      <c r="AJ23" s="196"/>
      <c r="AK23" s="1153" t="s">
        <v>26</v>
      </c>
      <c r="AL23" s="1150" t="s">
        <v>29</v>
      </c>
      <c r="AM23" s="1150" t="s">
        <v>275</v>
      </c>
      <c r="AN23" s="1158">
        <v>828.62</v>
      </c>
    </row>
    <row r="24" spans="1:40" x14ac:dyDescent="0.35">
      <c r="R24" s="196"/>
      <c r="AJ24" s="196"/>
      <c r="AK24" s="1153" t="s">
        <v>27</v>
      </c>
      <c r="AL24" s="1150" t="s">
        <v>29</v>
      </c>
      <c r="AM24" s="1150" t="s">
        <v>275</v>
      </c>
      <c r="AN24" s="1158">
        <v>796.85</v>
      </c>
    </row>
    <row r="25" spans="1:40" x14ac:dyDescent="0.35">
      <c r="R25" s="196"/>
      <c r="AJ25" s="196"/>
      <c r="AK25" s="1153" t="s">
        <v>25</v>
      </c>
      <c r="AL25" s="1150" t="s">
        <v>30</v>
      </c>
      <c r="AM25" s="1150" t="s">
        <v>274</v>
      </c>
      <c r="AN25" s="1158">
        <v>1366.12</v>
      </c>
    </row>
    <row r="26" spans="1:40" x14ac:dyDescent="0.35">
      <c r="R26" s="196"/>
      <c r="AJ26" s="196"/>
      <c r="AK26" s="1153" t="s">
        <v>26</v>
      </c>
      <c r="AL26" s="1150" t="s">
        <v>30</v>
      </c>
      <c r="AM26" s="1150" t="s">
        <v>274</v>
      </c>
      <c r="AN26" s="1158">
        <v>1500.12</v>
      </c>
    </row>
    <row r="27" spans="1:40" x14ac:dyDescent="0.35">
      <c r="R27" s="196"/>
      <c r="AJ27" s="196"/>
      <c r="AK27" s="1153" t="s">
        <v>27</v>
      </c>
      <c r="AL27" s="1150" t="s">
        <v>30</v>
      </c>
      <c r="AM27" s="1150" t="s">
        <v>274</v>
      </c>
      <c r="AN27" s="1158">
        <v>1717.13</v>
      </c>
    </row>
    <row r="28" spans="1:40" x14ac:dyDescent="0.35">
      <c r="R28" s="196"/>
      <c r="AJ28" s="196"/>
      <c r="AK28" s="1153" t="s">
        <v>25</v>
      </c>
      <c r="AL28" s="1150" t="s">
        <v>30</v>
      </c>
      <c r="AM28" s="1150" t="s">
        <v>275</v>
      </c>
      <c r="AN28" s="1158">
        <v>851.29</v>
      </c>
    </row>
    <row r="29" spans="1:40" x14ac:dyDescent="0.35">
      <c r="R29" s="196"/>
      <c r="AJ29" s="196"/>
      <c r="AK29" s="1153" t="s">
        <v>26</v>
      </c>
      <c r="AL29" s="1150" t="s">
        <v>30</v>
      </c>
      <c r="AM29" s="1150" t="s">
        <v>275</v>
      </c>
      <c r="AN29" s="1158">
        <v>827.36</v>
      </c>
    </row>
    <row r="30" spans="1:40" x14ac:dyDescent="0.35">
      <c r="R30" s="196"/>
      <c r="AJ30" s="196"/>
      <c r="AK30" s="1153" t="s">
        <v>27</v>
      </c>
      <c r="AL30" s="1150" t="s">
        <v>30</v>
      </c>
      <c r="AM30" s="1150" t="s">
        <v>275</v>
      </c>
      <c r="AN30" s="1158">
        <v>803</v>
      </c>
    </row>
    <row r="31" spans="1:40" x14ac:dyDescent="0.35">
      <c r="R31" s="196"/>
      <c r="AJ31" s="196"/>
      <c r="AK31" s="1153" t="s">
        <v>25</v>
      </c>
      <c r="AL31" s="1150" t="s">
        <v>31</v>
      </c>
      <c r="AM31" s="1150" t="s">
        <v>274</v>
      </c>
      <c r="AN31" s="1158">
        <v>1059.92</v>
      </c>
    </row>
    <row r="32" spans="1:40" x14ac:dyDescent="0.35">
      <c r="R32" s="196"/>
      <c r="AJ32" s="196"/>
      <c r="AK32" s="1153" t="s">
        <v>26</v>
      </c>
      <c r="AL32" s="1150" t="s">
        <v>31</v>
      </c>
      <c r="AM32" s="1150" t="s">
        <v>274</v>
      </c>
      <c r="AN32" s="1158">
        <v>1176.67</v>
      </c>
    </row>
    <row r="33" spans="18:40" x14ac:dyDescent="0.35">
      <c r="R33" s="196"/>
      <c r="AJ33" s="196"/>
      <c r="AK33" s="1153" t="s">
        <v>27</v>
      </c>
      <c r="AL33" s="1150" t="s">
        <v>31</v>
      </c>
      <c r="AM33" s="1150" t="s">
        <v>274</v>
      </c>
      <c r="AN33" s="1158">
        <v>1285.93</v>
      </c>
    </row>
    <row r="34" spans="18:40" x14ac:dyDescent="0.35">
      <c r="R34" s="196"/>
      <c r="AJ34" s="196"/>
      <c r="AK34" s="1153" t="s">
        <v>25</v>
      </c>
      <c r="AL34" s="1150" t="s">
        <v>31</v>
      </c>
      <c r="AM34" s="1150" t="s">
        <v>275</v>
      </c>
      <c r="AN34" s="1158">
        <v>761.87</v>
      </c>
    </row>
    <row r="35" spans="18:40" x14ac:dyDescent="0.35">
      <c r="R35" s="196"/>
      <c r="AJ35" s="196"/>
      <c r="AK35" s="1153" t="s">
        <v>26</v>
      </c>
      <c r="AL35" s="1150" t="s">
        <v>31</v>
      </c>
      <c r="AM35" s="1150" t="s">
        <v>275</v>
      </c>
      <c r="AN35" s="1158">
        <v>750.76</v>
      </c>
    </row>
    <row r="36" spans="18:40" x14ac:dyDescent="0.35">
      <c r="R36" s="196"/>
      <c r="AJ36" s="196"/>
      <c r="AK36" s="1154" t="s">
        <v>27</v>
      </c>
      <c r="AL36" s="1155" t="s">
        <v>31</v>
      </c>
      <c r="AM36" s="1155" t="s">
        <v>275</v>
      </c>
      <c r="AN36" s="1159">
        <v>734.49</v>
      </c>
    </row>
    <row r="37" spans="18:40" x14ac:dyDescent="0.35">
      <c r="R37" s="196"/>
      <c r="AJ37" s="196"/>
    </row>
    <row r="38" spans="18:40" x14ac:dyDescent="0.35">
      <c r="R38" s="196"/>
      <c r="AJ38" s="196"/>
    </row>
    <row r="39" spans="18:40" x14ac:dyDescent="0.35">
      <c r="R39" s="196"/>
      <c r="AJ39" s="196"/>
    </row>
    <row r="40" spans="18:40" x14ac:dyDescent="0.35">
      <c r="R40" s="196"/>
      <c r="AJ40" s="196"/>
    </row>
    <row r="41" spans="18:40" x14ac:dyDescent="0.35">
      <c r="R41" s="196"/>
      <c r="AJ41" s="196"/>
    </row>
    <row r="42" spans="18:40" x14ac:dyDescent="0.35">
      <c r="R42" s="196"/>
      <c r="AJ42" s="196"/>
    </row>
    <row r="43" spans="18:40" x14ac:dyDescent="0.35">
      <c r="R43" s="196"/>
      <c r="AJ43" s="196"/>
    </row>
    <row r="44" spans="18:40" x14ac:dyDescent="0.35">
      <c r="R44" s="196"/>
      <c r="AJ44" s="196"/>
    </row>
    <row r="45" spans="18:40" x14ac:dyDescent="0.35">
      <c r="R45" s="196"/>
      <c r="AJ45" s="196"/>
    </row>
    <row r="46" spans="18:40" x14ac:dyDescent="0.35">
      <c r="R46" s="196"/>
      <c r="AJ46" s="196"/>
    </row>
    <row r="47" spans="18:40" x14ac:dyDescent="0.35">
      <c r="R47" s="196"/>
      <c r="AJ47" s="196"/>
    </row>
    <row r="48" spans="18:40" x14ac:dyDescent="0.35">
      <c r="R48" s="196"/>
      <c r="AJ48" s="196"/>
    </row>
    <row r="49" spans="18:36" x14ac:dyDescent="0.35">
      <c r="R49" s="196"/>
      <c r="AJ49" s="196"/>
    </row>
    <row r="50" spans="18:36" x14ac:dyDescent="0.35">
      <c r="R50" s="196"/>
      <c r="AJ50" s="196"/>
    </row>
    <row r="51" spans="18:36" x14ac:dyDescent="0.35">
      <c r="R51" s="196"/>
      <c r="AJ51" s="196"/>
    </row>
    <row r="52" spans="18:36" x14ac:dyDescent="0.35">
      <c r="R52" s="196"/>
      <c r="AJ52" s="196"/>
    </row>
    <row r="53" spans="18:36" x14ac:dyDescent="0.35">
      <c r="R53" s="196"/>
      <c r="AJ53" s="196"/>
    </row>
    <row r="54" spans="18:36" x14ac:dyDescent="0.35">
      <c r="R54" s="196"/>
      <c r="AJ54" s="196"/>
    </row>
    <row r="55" spans="18:36" x14ac:dyDescent="0.35">
      <c r="R55" s="196"/>
      <c r="AJ55" s="196"/>
    </row>
    <row r="56" spans="18:36" x14ac:dyDescent="0.35">
      <c r="R56" s="196"/>
      <c r="AJ56" s="196"/>
    </row>
    <row r="57" spans="18:36" x14ac:dyDescent="0.35">
      <c r="R57" s="196"/>
      <c r="AJ57" s="196"/>
    </row>
    <row r="58" spans="18:36" x14ac:dyDescent="0.35">
      <c r="R58" s="196"/>
      <c r="AJ58" s="196"/>
    </row>
    <row r="59" spans="18:36" x14ac:dyDescent="0.35">
      <c r="R59" s="196"/>
      <c r="AJ59" s="196"/>
    </row>
    <row r="60" spans="18:36" x14ac:dyDescent="0.35">
      <c r="R60" s="196"/>
      <c r="AJ60" s="196"/>
    </row>
    <row r="61" spans="18:36" x14ac:dyDescent="0.35">
      <c r="R61" s="196"/>
      <c r="AJ61" s="196"/>
    </row>
    <row r="62" spans="18:36" x14ac:dyDescent="0.35">
      <c r="R62" s="196"/>
      <c r="AJ62" s="196"/>
    </row>
    <row r="63" spans="18:36" x14ac:dyDescent="0.35">
      <c r="R63" s="196"/>
      <c r="AJ63" s="196"/>
    </row>
    <row r="64" spans="18:36" x14ac:dyDescent="0.35">
      <c r="R64" s="196"/>
      <c r="AJ64" s="196"/>
    </row>
    <row r="65" spans="18:36" x14ac:dyDescent="0.35">
      <c r="R65" s="196"/>
      <c r="AJ65" s="196"/>
    </row>
    <row r="66" spans="18:36" x14ac:dyDescent="0.35">
      <c r="R66" s="196"/>
      <c r="AJ66" s="196"/>
    </row>
    <row r="67" spans="18:36" x14ac:dyDescent="0.35">
      <c r="R67" s="196"/>
      <c r="AJ67" s="196"/>
    </row>
    <row r="68" spans="18:36" x14ac:dyDescent="0.35">
      <c r="R68" s="196"/>
      <c r="AJ68" s="196"/>
    </row>
    <row r="69" spans="18:36" x14ac:dyDescent="0.35">
      <c r="R69" s="196"/>
      <c r="AJ69" s="196"/>
    </row>
    <row r="70" spans="18:36" x14ac:dyDescent="0.35">
      <c r="R70" s="196"/>
      <c r="AJ70" s="196"/>
    </row>
    <row r="71" spans="18:36" x14ac:dyDescent="0.35">
      <c r="R71" s="196"/>
      <c r="AJ71" s="196"/>
    </row>
    <row r="72" spans="18:36" x14ac:dyDescent="0.35">
      <c r="R72" s="196"/>
      <c r="AJ72" s="196"/>
    </row>
    <row r="73" spans="18:36" x14ac:dyDescent="0.35">
      <c r="R73" s="196"/>
      <c r="AJ73" s="196"/>
    </row>
    <row r="74" spans="18:36" x14ac:dyDescent="0.35">
      <c r="R74" s="196"/>
      <c r="AJ74" s="196"/>
    </row>
    <row r="75" spans="18:36" x14ac:dyDescent="0.35">
      <c r="R75" s="196"/>
      <c r="AJ75" s="196"/>
    </row>
    <row r="76" spans="18:36" x14ac:dyDescent="0.35">
      <c r="R76" s="196"/>
      <c r="AJ76" s="196"/>
    </row>
    <row r="77" spans="18:36" x14ac:dyDescent="0.35">
      <c r="R77" s="196"/>
      <c r="AJ77" s="196"/>
    </row>
    <row r="78" spans="18:36" x14ac:dyDescent="0.35">
      <c r="R78" s="196"/>
      <c r="AJ78" s="196"/>
    </row>
    <row r="79" spans="18:36" x14ac:dyDescent="0.35">
      <c r="R79" s="196"/>
      <c r="AJ79" s="196"/>
    </row>
    <row r="80" spans="18:36" x14ac:dyDescent="0.35">
      <c r="R80" s="196"/>
      <c r="AJ80" s="196"/>
    </row>
    <row r="81" spans="18:36" x14ac:dyDescent="0.35">
      <c r="R81" s="196"/>
      <c r="AJ81" s="196"/>
    </row>
    <row r="82" spans="18:36" x14ac:dyDescent="0.35">
      <c r="R82" s="196"/>
      <c r="AJ82" s="196"/>
    </row>
    <row r="83" spans="18:36" x14ac:dyDescent="0.35">
      <c r="R83" s="196"/>
      <c r="AJ83" s="196"/>
    </row>
    <row r="84" spans="18:36" x14ac:dyDescent="0.35">
      <c r="R84" s="196"/>
      <c r="AJ84" s="196"/>
    </row>
    <row r="85" spans="18:36" x14ac:dyDescent="0.35">
      <c r="R85" s="196"/>
      <c r="AJ85" s="196"/>
    </row>
    <row r="86" spans="18:36" x14ac:dyDescent="0.35">
      <c r="R86" s="196"/>
      <c r="AJ86" s="196"/>
    </row>
    <row r="87" spans="18:36" x14ac:dyDescent="0.35">
      <c r="R87" s="196"/>
      <c r="AJ87" s="196"/>
    </row>
    <row r="88" spans="18:36" x14ac:dyDescent="0.35">
      <c r="R88" s="196"/>
      <c r="AJ88" s="196"/>
    </row>
    <row r="89" spans="18:36" x14ac:dyDescent="0.35">
      <c r="R89" s="196"/>
      <c r="AJ89" s="196"/>
    </row>
    <row r="90" spans="18:36" x14ac:dyDescent="0.35">
      <c r="R90" s="196"/>
      <c r="AJ90" s="196"/>
    </row>
    <row r="91" spans="18:36" x14ac:dyDescent="0.35">
      <c r="R91" s="196"/>
      <c r="AJ91" s="196"/>
    </row>
    <row r="92" spans="18:36" x14ac:dyDescent="0.35">
      <c r="R92" s="196"/>
      <c r="AJ92" s="196"/>
    </row>
    <row r="93" spans="18:36" x14ac:dyDescent="0.35">
      <c r="R93" s="196"/>
      <c r="AJ93" s="196"/>
    </row>
    <row r="94" spans="18:36" x14ac:dyDescent="0.35">
      <c r="R94" s="196"/>
      <c r="AJ94" s="196"/>
    </row>
    <row r="95" spans="18:36" x14ac:dyDescent="0.35">
      <c r="R95" s="196"/>
      <c r="AJ95" s="196"/>
    </row>
    <row r="96" spans="18:36" x14ac:dyDescent="0.35">
      <c r="R96" s="196"/>
      <c r="AJ96" s="196"/>
    </row>
    <row r="97" spans="18:36" x14ac:dyDescent="0.35">
      <c r="R97" s="196"/>
      <c r="AJ97" s="196"/>
    </row>
    <row r="98" spans="18:36" x14ac:dyDescent="0.35">
      <c r="R98" s="196"/>
      <c r="AJ98" s="196"/>
    </row>
    <row r="99" spans="18:36" x14ac:dyDescent="0.35">
      <c r="R99" s="196"/>
      <c r="AJ99" s="196"/>
    </row>
    <row r="100" spans="18:36" x14ac:dyDescent="0.35">
      <c r="R100" s="196"/>
      <c r="AJ100" s="196"/>
    </row>
    <row r="101" spans="18:36" x14ac:dyDescent="0.35">
      <c r="R101" s="196"/>
      <c r="AJ101" s="196"/>
    </row>
    <row r="102" spans="18:36" x14ac:dyDescent="0.35">
      <c r="R102" s="196"/>
      <c r="AJ102" s="196"/>
    </row>
    <row r="103" spans="18:36" x14ac:dyDescent="0.35">
      <c r="R103" s="196"/>
      <c r="AJ103" s="196"/>
    </row>
    <row r="104" spans="18:36" x14ac:dyDescent="0.35">
      <c r="R104" s="196"/>
      <c r="AJ104" s="196"/>
    </row>
    <row r="105" spans="18:36" x14ac:dyDescent="0.35">
      <c r="R105" s="196"/>
      <c r="AJ105" s="196"/>
    </row>
    <row r="106" spans="18:36" x14ac:dyDescent="0.35">
      <c r="R106" s="196"/>
      <c r="AJ106" s="196"/>
    </row>
    <row r="107" spans="18:36" x14ac:dyDescent="0.35">
      <c r="R107" s="196"/>
      <c r="AJ107" s="196"/>
    </row>
    <row r="108" spans="18:36" x14ac:dyDescent="0.35">
      <c r="R108" s="196"/>
      <c r="AJ108" s="196"/>
    </row>
    <row r="109" spans="18:36" x14ac:dyDescent="0.35">
      <c r="R109" s="196"/>
      <c r="AJ109" s="196"/>
    </row>
    <row r="110" spans="18:36" x14ac:dyDescent="0.35">
      <c r="R110" s="196"/>
      <c r="AJ110" s="196"/>
    </row>
    <row r="111" spans="18:36" x14ac:dyDescent="0.35">
      <c r="R111" s="196"/>
      <c r="AJ111" s="196"/>
    </row>
    <row r="112" spans="18:36" x14ac:dyDescent="0.35">
      <c r="R112" s="196"/>
      <c r="AJ112" s="196"/>
    </row>
    <row r="113" spans="18:36" x14ac:dyDescent="0.35">
      <c r="R113" s="196"/>
      <c r="AJ113" s="196"/>
    </row>
    <row r="114" spans="18:36" x14ac:dyDescent="0.35">
      <c r="R114" s="196"/>
      <c r="AJ114" s="196"/>
    </row>
    <row r="115" spans="18:36" x14ac:dyDescent="0.35">
      <c r="R115" s="196"/>
      <c r="AJ115" s="196"/>
    </row>
    <row r="116" spans="18:36" x14ac:dyDescent="0.35">
      <c r="R116" s="196"/>
      <c r="AJ116" s="196"/>
    </row>
    <row r="117" spans="18:36" x14ac:dyDescent="0.35">
      <c r="R117" s="196"/>
      <c r="AJ117" s="196"/>
    </row>
    <row r="118" spans="18:36" x14ac:dyDescent="0.35">
      <c r="R118" s="196"/>
      <c r="AJ118" s="196"/>
    </row>
    <row r="119" spans="18:36" x14ac:dyDescent="0.35">
      <c r="R119" s="196"/>
      <c r="AJ119" s="196"/>
    </row>
    <row r="120" spans="18:36" x14ac:dyDescent="0.35">
      <c r="R120" s="196"/>
      <c r="AJ120" s="196"/>
    </row>
    <row r="121" spans="18:36" x14ac:dyDescent="0.35">
      <c r="R121" s="196"/>
      <c r="AJ121" s="196"/>
    </row>
    <row r="122" spans="18:36" x14ac:dyDescent="0.35">
      <c r="R122" s="196"/>
      <c r="AJ122" s="196"/>
    </row>
    <row r="123" spans="18:36" x14ac:dyDescent="0.35">
      <c r="R123" s="196"/>
      <c r="AJ123" s="196"/>
    </row>
    <row r="124" spans="18:36" x14ac:dyDescent="0.35">
      <c r="R124" s="196"/>
      <c r="AJ124" s="196"/>
    </row>
    <row r="125" spans="18:36" x14ac:dyDescent="0.35">
      <c r="R125" s="196"/>
      <c r="AJ125" s="196"/>
    </row>
    <row r="126" spans="18:36" x14ac:dyDescent="0.35">
      <c r="R126" s="196"/>
      <c r="AJ126" s="196"/>
    </row>
    <row r="127" spans="18:36" x14ac:dyDescent="0.35">
      <c r="R127" s="196"/>
      <c r="AJ127" s="196"/>
    </row>
    <row r="128" spans="18:36" x14ac:dyDescent="0.35">
      <c r="R128" s="196"/>
      <c r="AJ128" s="196"/>
    </row>
    <row r="129" spans="18:36" x14ac:dyDescent="0.35">
      <c r="R129" s="196"/>
      <c r="AJ129" s="196"/>
    </row>
    <row r="130" spans="18:36" x14ac:dyDescent="0.35">
      <c r="R130" s="196"/>
      <c r="AJ130" s="196"/>
    </row>
  </sheetData>
  <sortState xmlns:xlrd2="http://schemas.microsoft.com/office/spreadsheetml/2017/richdata2" ref="A19:C21">
    <sortCondition ref="A19:A21"/>
  </sortState>
  <pageMargins left="0.70866141732283472" right="0.70866141732283472" top="0.74803149606299213" bottom="0.74803149606299213" header="0.31496062992125984" footer="0.31496062992125984"/>
  <pageSetup paperSize="9" scale="57" orientation="landscape" horizontalDpi="300" verticalDpi="300" r:id="rId1"/>
  <colBreaks count="2" manualBreakCount="2">
    <brk id="18" max="1048575" man="1"/>
    <brk id="35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O130"/>
  <sheetViews>
    <sheetView showGridLines="0" zoomScaleNormal="100" zoomScaleSheetLayoutView="40" workbookViewId="0"/>
  </sheetViews>
  <sheetFormatPr defaultColWidth="10.90625" defaultRowHeight="14.5" x14ac:dyDescent="0.35"/>
  <cols>
    <col min="1" max="3" width="14.08984375" customWidth="1"/>
    <col min="4" max="18" width="9.1796875" customWidth="1"/>
    <col min="19" max="21" width="14.08984375" customWidth="1"/>
    <col min="22" max="22" width="9.1796875" customWidth="1"/>
    <col min="23" max="23" width="29.7265625" customWidth="1"/>
    <col min="24" max="36" width="9.1796875" customWidth="1"/>
    <col min="37" max="39" width="14.08984375" customWidth="1"/>
    <col min="40" max="49" width="9.1796875" customWidth="1"/>
    <col min="50" max="50" width="35.7265625" customWidth="1"/>
    <col min="51" max="200" width="9.1796875" customWidth="1"/>
  </cols>
  <sheetData>
    <row r="1" spans="1:41" ht="20" x14ac:dyDescent="0.4">
      <c r="A1" s="9" t="s">
        <v>612</v>
      </c>
      <c r="R1" s="196"/>
      <c r="S1" s="9" t="s">
        <v>618</v>
      </c>
      <c r="AJ1" s="196"/>
      <c r="AK1" s="9" t="s">
        <v>619</v>
      </c>
    </row>
    <row r="2" spans="1:41" ht="20" x14ac:dyDescent="0.4">
      <c r="A2" s="10" t="s">
        <v>10</v>
      </c>
      <c r="R2" s="196"/>
      <c r="S2" s="10" t="s">
        <v>10</v>
      </c>
      <c r="AJ2" s="196"/>
      <c r="AK2" s="10" t="s">
        <v>10</v>
      </c>
    </row>
    <row r="3" spans="1:41" x14ac:dyDescent="0.35">
      <c r="R3" s="196"/>
      <c r="AJ3" s="196"/>
    </row>
    <row r="4" spans="1:41" ht="15.5" x14ac:dyDescent="0.35">
      <c r="A4" s="11" t="s">
        <v>404</v>
      </c>
      <c r="E4" s="11" t="s">
        <v>606</v>
      </c>
      <c r="R4" s="196"/>
      <c r="S4" s="11" t="s">
        <v>405</v>
      </c>
      <c r="W4" s="11" t="s">
        <v>607</v>
      </c>
      <c r="AJ4" s="196"/>
      <c r="AK4" s="11" t="s">
        <v>406</v>
      </c>
      <c r="AO4" s="11" t="s">
        <v>608</v>
      </c>
    </row>
    <row r="5" spans="1:41" x14ac:dyDescent="0.35">
      <c r="A5" s="2" t="s">
        <v>10</v>
      </c>
      <c r="B5" s="2"/>
      <c r="C5" s="2"/>
      <c r="R5" s="196"/>
      <c r="S5" s="2" t="s">
        <v>10</v>
      </c>
      <c r="T5" s="2"/>
      <c r="U5" s="2"/>
      <c r="AJ5" s="196"/>
      <c r="AK5" s="2" t="s">
        <v>10</v>
      </c>
      <c r="AL5" s="2"/>
      <c r="AM5" s="2"/>
    </row>
    <row r="6" spans="1:41" x14ac:dyDescent="0.35">
      <c r="A6" s="12" t="s">
        <v>18</v>
      </c>
      <c r="B6" s="15" t="s">
        <v>19</v>
      </c>
      <c r="C6" s="1111" t="s">
        <v>198</v>
      </c>
      <c r="R6" s="196"/>
      <c r="S6" s="12" t="s">
        <v>18</v>
      </c>
      <c r="T6" s="15" t="s">
        <v>19</v>
      </c>
      <c r="U6" s="1114" t="s">
        <v>198</v>
      </c>
      <c r="AJ6" s="196"/>
      <c r="AK6" s="12" t="s">
        <v>18</v>
      </c>
      <c r="AL6" s="15" t="s">
        <v>19</v>
      </c>
      <c r="AM6" s="1117" t="s">
        <v>198</v>
      </c>
    </row>
    <row r="7" spans="1:41" x14ac:dyDescent="0.35">
      <c r="A7" s="12" t="s">
        <v>265</v>
      </c>
      <c r="B7" s="15" t="s">
        <v>24</v>
      </c>
      <c r="C7" s="1111">
        <v>0.98695367282471602</v>
      </c>
      <c r="R7" s="196"/>
      <c r="S7" s="12" t="s">
        <v>265</v>
      </c>
      <c r="T7" s="15" t="s">
        <v>24</v>
      </c>
      <c r="U7" s="1114">
        <v>0.165977981905923</v>
      </c>
      <c r="AJ7" s="196"/>
      <c r="AK7" s="12" t="s">
        <v>265</v>
      </c>
      <c r="AL7" s="15" t="s">
        <v>24</v>
      </c>
      <c r="AM7" s="1117">
        <v>0.12126797269042899</v>
      </c>
    </row>
    <row r="8" spans="1:41" x14ac:dyDescent="0.35">
      <c r="A8" s="13" t="s">
        <v>264</v>
      </c>
      <c r="B8" s="2" t="s">
        <v>24</v>
      </c>
      <c r="C8" s="1112">
        <v>0.98765106487194199</v>
      </c>
      <c r="R8" s="196"/>
      <c r="S8" s="13" t="s">
        <v>264</v>
      </c>
      <c r="T8" s="2" t="s">
        <v>24</v>
      </c>
      <c r="U8" s="1115">
        <v>0.168752145881814</v>
      </c>
      <c r="AJ8" s="196"/>
      <c r="AK8" s="13" t="s">
        <v>264</v>
      </c>
      <c r="AL8" s="2" t="s">
        <v>24</v>
      </c>
      <c r="AM8" s="1118">
        <v>0.151422958074238</v>
      </c>
    </row>
    <row r="9" spans="1:41" x14ac:dyDescent="0.35">
      <c r="A9" s="13" t="s">
        <v>263</v>
      </c>
      <c r="B9" s="2" t="s">
        <v>24</v>
      </c>
      <c r="C9" s="1112">
        <v>0.98903666096425902</v>
      </c>
      <c r="R9" s="196"/>
      <c r="S9" s="13" t="s">
        <v>263</v>
      </c>
      <c r="T9" s="2" t="s">
        <v>24</v>
      </c>
      <c r="U9" s="1115">
        <v>0.175721167258727</v>
      </c>
      <c r="AJ9" s="196"/>
      <c r="AK9" s="13" t="s">
        <v>263</v>
      </c>
      <c r="AL9" s="2" t="s">
        <v>24</v>
      </c>
      <c r="AM9" s="1118">
        <v>0.17348931500734699</v>
      </c>
    </row>
    <row r="10" spans="1:41" x14ac:dyDescent="0.35">
      <c r="A10" s="13" t="s">
        <v>265</v>
      </c>
      <c r="B10" s="2" t="s">
        <v>28</v>
      </c>
      <c r="C10" s="1112">
        <v>0.150714659881763</v>
      </c>
      <c r="R10" s="196"/>
      <c r="S10" s="13" t="s">
        <v>265</v>
      </c>
      <c r="T10" s="2" t="s">
        <v>28</v>
      </c>
      <c r="U10" s="1115">
        <v>0.40491559086395201</v>
      </c>
      <c r="AJ10" s="196"/>
      <c r="AK10" s="13" t="s">
        <v>265</v>
      </c>
      <c r="AL10" s="2" t="s">
        <v>28</v>
      </c>
      <c r="AM10" s="1118">
        <v>0.40044687189672301</v>
      </c>
    </row>
    <row r="11" spans="1:41" x14ac:dyDescent="0.35">
      <c r="A11" s="13" t="s">
        <v>264</v>
      </c>
      <c r="B11" s="2" t="s">
        <v>28</v>
      </c>
      <c r="C11" s="1112">
        <v>0.21084774416229399</v>
      </c>
      <c r="R11" s="196"/>
      <c r="S11" s="13" t="s">
        <v>264</v>
      </c>
      <c r="T11" s="2" t="s">
        <v>28</v>
      </c>
      <c r="U11" s="1115">
        <v>0.42989342865733499</v>
      </c>
      <c r="AJ11" s="196"/>
      <c r="AK11" s="13" t="s">
        <v>264</v>
      </c>
      <c r="AL11" s="2" t="s">
        <v>28</v>
      </c>
      <c r="AM11" s="1118">
        <v>0.416764106504527</v>
      </c>
    </row>
    <row r="12" spans="1:41" x14ac:dyDescent="0.35">
      <c r="A12" s="13" t="s">
        <v>263</v>
      </c>
      <c r="B12" s="2" t="s">
        <v>28</v>
      </c>
      <c r="C12" s="1112">
        <v>0.25980354778558001</v>
      </c>
      <c r="R12" s="196"/>
      <c r="S12" s="13" t="s">
        <v>263</v>
      </c>
      <c r="T12" s="2" t="s">
        <v>28</v>
      </c>
      <c r="U12" s="1115">
        <v>0.47138397502601498</v>
      </c>
      <c r="AJ12" s="196"/>
      <c r="AK12" s="13" t="s">
        <v>263</v>
      </c>
      <c r="AL12" s="2" t="s">
        <v>28</v>
      </c>
      <c r="AM12" s="1118">
        <v>0.45988420181968598</v>
      </c>
    </row>
    <row r="13" spans="1:41" x14ac:dyDescent="0.35">
      <c r="A13" s="13" t="s">
        <v>265</v>
      </c>
      <c r="B13" s="2" t="s">
        <v>29</v>
      </c>
      <c r="C13" s="1112">
        <v>0.15</v>
      </c>
      <c r="R13" s="196"/>
      <c r="S13" s="13" t="s">
        <v>265</v>
      </c>
      <c r="T13" s="2" t="s">
        <v>29</v>
      </c>
      <c r="U13" s="1115">
        <v>1.1514790549930499E-2</v>
      </c>
      <c r="AJ13" s="196"/>
      <c r="AK13" s="13" t="s">
        <v>265</v>
      </c>
      <c r="AL13" s="2" t="s">
        <v>29</v>
      </c>
      <c r="AM13" s="1118">
        <v>0.37323803851498899</v>
      </c>
    </row>
    <row r="14" spans="1:41" x14ac:dyDescent="0.35">
      <c r="A14" s="13" t="s">
        <v>264</v>
      </c>
      <c r="B14" s="2" t="s">
        <v>29</v>
      </c>
      <c r="C14" s="1112">
        <v>0.20554096416165399</v>
      </c>
      <c r="R14" s="196"/>
      <c r="S14" s="13" t="s">
        <v>264</v>
      </c>
      <c r="T14" s="2" t="s">
        <v>29</v>
      </c>
      <c r="U14" s="1115">
        <v>3.0777686177521298E-2</v>
      </c>
      <c r="AJ14" s="196"/>
      <c r="AK14" s="13" t="s">
        <v>264</v>
      </c>
      <c r="AL14" s="2" t="s">
        <v>29</v>
      </c>
      <c r="AM14" s="1118">
        <v>0.49134377576257199</v>
      </c>
    </row>
    <row r="15" spans="1:41" x14ac:dyDescent="0.35">
      <c r="A15" s="13" t="s">
        <v>263</v>
      </c>
      <c r="B15" s="2" t="s">
        <v>29</v>
      </c>
      <c r="C15" s="1112">
        <v>0.25243366523891603</v>
      </c>
      <c r="R15" s="196"/>
      <c r="S15" s="13" t="s">
        <v>263</v>
      </c>
      <c r="T15" s="2" t="s">
        <v>29</v>
      </c>
      <c r="U15" s="1115">
        <v>0.24845747025121201</v>
      </c>
      <c r="AJ15" s="196"/>
      <c r="AK15" s="13" t="s">
        <v>263</v>
      </c>
      <c r="AL15" s="2" t="s">
        <v>29</v>
      </c>
      <c r="AM15" s="1118">
        <v>0.55332745702952801</v>
      </c>
    </row>
    <row r="16" spans="1:41" x14ac:dyDescent="0.35">
      <c r="A16" s="13" t="s">
        <v>265</v>
      </c>
      <c r="B16" s="2" t="s">
        <v>30</v>
      </c>
      <c r="C16" s="1112">
        <v>0.137204816764844</v>
      </c>
      <c r="R16" s="196"/>
      <c r="S16" s="13" t="s">
        <v>265</v>
      </c>
      <c r="T16" s="2" t="s">
        <v>30</v>
      </c>
      <c r="U16" s="1115">
        <v>1.01317122593718E-3</v>
      </c>
      <c r="AJ16" s="196"/>
      <c r="AK16" s="13" t="s">
        <v>265</v>
      </c>
      <c r="AL16" s="2" t="s">
        <v>30</v>
      </c>
      <c r="AM16" s="1118">
        <v>0.42553191489361702</v>
      </c>
    </row>
    <row r="17" spans="1:39" x14ac:dyDescent="0.35">
      <c r="A17" s="13" t="s">
        <v>264</v>
      </c>
      <c r="B17" s="2" t="s">
        <v>30</v>
      </c>
      <c r="C17" s="1112">
        <v>0.18448136743129101</v>
      </c>
      <c r="R17" s="196"/>
      <c r="S17" s="13" t="s">
        <v>264</v>
      </c>
      <c r="T17" s="2" t="s">
        <v>30</v>
      </c>
      <c r="U17" s="1115">
        <v>1.4281888779791099E-3</v>
      </c>
      <c r="AJ17" s="196"/>
      <c r="AK17" s="13" t="s">
        <v>264</v>
      </c>
      <c r="AL17" s="2" t="s">
        <v>30</v>
      </c>
      <c r="AM17" s="1118">
        <v>0.50754262251182702</v>
      </c>
    </row>
    <row r="18" spans="1:39" x14ac:dyDescent="0.35">
      <c r="A18" s="13" t="s">
        <v>263</v>
      </c>
      <c r="B18" s="2" t="s">
        <v>30</v>
      </c>
      <c r="C18" s="1112">
        <v>0.22847250181174</v>
      </c>
      <c r="R18" s="196"/>
      <c r="S18" s="13" t="s">
        <v>263</v>
      </c>
      <c r="T18" s="2" t="s">
        <v>30</v>
      </c>
      <c r="U18" s="1115">
        <v>1.1841827024741E-2</v>
      </c>
      <c r="AJ18" s="196"/>
      <c r="AK18" s="13" t="s">
        <v>263</v>
      </c>
      <c r="AL18" s="2" t="s">
        <v>30</v>
      </c>
      <c r="AM18" s="1118">
        <v>0.57016987382815298</v>
      </c>
    </row>
    <row r="19" spans="1:39" x14ac:dyDescent="0.35">
      <c r="A19" s="13" t="s">
        <v>265</v>
      </c>
      <c r="B19" s="2" t="s">
        <v>31</v>
      </c>
      <c r="C19" s="1112">
        <v>0.40974282132044898</v>
      </c>
      <c r="R19" s="196"/>
      <c r="S19" s="13" t="s">
        <v>265</v>
      </c>
      <c r="T19" s="2" t="s">
        <v>31</v>
      </c>
      <c r="U19" s="1115">
        <v>0.18636465407866301</v>
      </c>
      <c r="AJ19" s="196"/>
      <c r="AK19" s="13" t="s">
        <v>265</v>
      </c>
      <c r="AL19" s="2" t="s">
        <v>31</v>
      </c>
      <c r="AM19" s="1118">
        <v>0.19063362937532699</v>
      </c>
    </row>
    <row r="20" spans="1:39" x14ac:dyDescent="0.35">
      <c r="A20" s="13" t="s">
        <v>264</v>
      </c>
      <c r="B20" s="2" t="s">
        <v>31</v>
      </c>
      <c r="C20" s="1112">
        <v>0.44519903330002603</v>
      </c>
      <c r="R20" s="196"/>
      <c r="S20" s="13" t="s">
        <v>264</v>
      </c>
      <c r="T20" s="2" t="s">
        <v>31</v>
      </c>
      <c r="U20" s="1115">
        <v>0.200970861117273</v>
      </c>
      <c r="AJ20" s="196"/>
      <c r="AK20" s="13" t="s">
        <v>264</v>
      </c>
      <c r="AL20" s="2" t="s">
        <v>31</v>
      </c>
      <c r="AM20" s="1118">
        <v>0.245416465491368</v>
      </c>
    </row>
    <row r="21" spans="1:39" x14ac:dyDescent="0.35">
      <c r="A21" s="14" t="s">
        <v>263</v>
      </c>
      <c r="B21" s="6" t="s">
        <v>31</v>
      </c>
      <c r="C21" s="1113">
        <v>0.47937236848852199</v>
      </c>
      <c r="R21" s="196"/>
      <c r="S21" s="14" t="s">
        <v>263</v>
      </c>
      <c r="T21" s="6" t="s">
        <v>31</v>
      </c>
      <c r="U21" s="1116">
        <v>0.23167890845991099</v>
      </c>
      <c r="AJ21" s="196"/>
      <c r="AK21" s="14" t="s">
        <v>263</v>
      </c>
      <c r="AL21" s="6" t="s">
        <v>31</v>
      </c>
      <c r="AM21" s="1119">
        <v>0.291206113765481</v>
      </c>
    </row>
    <row r="22" spans="1:39" x14ac:dyDescent="0.35">
      <c r="R22" s="196"/>
      <c r="AJ22" s="196"/>
    </row>
    <row r="23" spans="1:39" x14ac:dyDescent="0.35">
      <c r="R23" s="196"/>
      <c r="AJ23" s="196"/>
    </row>
    <row r="24" spans="1:39" x14ac:dyDescent="0.35">
      <c r="R24" s="196"/>
      <c r="AJ24" s="196"/>
    </row>
    <row r="25" spans="1:39" x14ac:dyDescent="0.35">
      <c r="R25" s="196"/>
      <c r="AJ25" s="196"/>
    </row>
    <row r="26" spans="1:39" x14ac:dyDescent="0.35">
      <c r="R26" s="196"/>
      <c r="AJ26" s="196"/>
    </row>
    <row r="27" spans="1:39" x14ac:dyDescent="0.35">
      <c r="R27" s="196"/>
      <c r="AJ27" s="196"/>
    </row>
    <row r="28" spans="1:39" x14ac:dyDescent="0.35">
      <c r="R28" s="196"/>
      <c r="AJ28" s="196"/>
    </row>
    <row r="29" spans="1:39" x14ac:dyDescent="0.35">
      <c r="R29" s="196"/>
      <c r="AJ29" s="196"/>
    </row>
    <row r="30" spans="1:39" x14ac:dyDescent="0.35">
      <c r="R30" s="196"/>
      <c r="AJ30" s="196"/>
    </row>
    <row r="31" spans="1:39" x14ac:dyDescent="0.35">
      <c r="R31" s="196"/>
      <c r="AJ31" s="196"/>
    </row>
    <row r="32" spans="1:39" x14ac:dyDescent="0.35">
      <c r="R32" s="196"/>
      <c r="AJ32" s="196"/>
    </row>
    <row r="33" spans="18:36" x14ac:dyDescent="0.35">
      <c r="R33" s="196"/>
      <c r="AJ33" s="196"/>
    </row>
    <row r="34" spans="18:36" x14ac:dyDescent="0.35">
      <c r="R34" s="196"/>
      <c r="AJ34" s="196"/>
    </row>
    <row r="35" spans="18:36" x14ac:dyDescent="0.35">
      <c r="R35" s="196"/>
      <c r="AJ35" s="196"/>
    </row>
    <row r="36" spans="18:36" x14ac:dyDescent="0.35">
      <c r="R36" s="196"/>
      <c r="AJ36" s="196"/>
    </row>
    <row r="37" spans="18:36" x14ac:dyDescent="0.35">
      <c r="R37" s="196"/>
      <c r="AJ37" s="196"/>
    </row>
    <row r="38" spans="18:36" x14ac:dyDescent="0.35">
      <c r="R38" s="196"/>
      <c r="AJ38" s="196"/>
    </row>
    <row r="39" spans="18:36" x14ac:dyDescent="0.35">
      <c r="R39" s="196"/>
      <c r="AJ39" s="196"/>
    </row>
    <row r="40" spans="18:36" x14ac:dyDescent="0.35">
      <c r="R40" s="196"/>
      <c r="AJ40" s="196"/>
    </row>
    <row r="41" spans="18:36" x14ac:dyDescent="0.35">
      <c r="R41" s="196"/>
      <c r="AJ41" s="196"/>
    </row>
    <row r="42" spans="18:36" x14ac:dyDescent="0.35">
      <c r="R42" s="196"/>
      <c r="AJ42" s="196"/>
    </row>
    <row r="43" spans="18:36" x14ac:dyDescent="0.35">
      <c r="R43" s="196"/>
      <c r="AJ43" s="196"/>
    </row>
    <row r="44" spans="18:36" x14ac:dyDescent="0.35">
      <c r="R44" s="196"/>
      <c r="AJ44" s="196"/>
    </row>
    <row r="45" spans="18:36" x14ac:dyDescent="0.35">
      <c r="R45" s="196"/>
      <c r="AJ45" s="196"/>
    </row>
    <row r="46" spans="18:36" x14ac:dyDescent="0.35">
      <c r="R46" s="196"/>
      <c r="AJ46" s="196"/>
    </row>
    <row r="47" spans="18:36" x14ac:dyDescent="0.35">
      <c r="R47" s="196"/>
      <c r="AJ47" s="196"/>
    </row>
    <row r="48" spans="18:36" x14ac:dyDescent="0.35">
      <c r="R48" s="196"/>
      <c r="AJ48" s="196"/>
    </row>
    <row r="49" spans="18:36" x14ac:dyDescent="0.35">
      <c r="R49" s="196"/>
      <c r="AJ49" s="196"/>
    </row>
    <row r="50" spans="18:36" x14ac:dyDescent="0.35">
      <c r="R50" s="196"/>
      <c r="AJ50" s="196"/>
    </row>
    <row r="51" spans="18:36" x14ac:dyDescent="0.35">
      <c r="R51" s="196"/>
      <c r="AJ51" s="196"/>
    </row>
    <row r="52" spans="18:36" x14ac:dyDescent="0.35">
      <c r="R52" s="196"/>
      <c r="AJ52" s="196"/>
    </row>
    <row r="53" spans="18:36" x14ac:dyDescent="0.35">
      <c r="R53" s="196"/>
      <c r="AJ53" s="196"/>
    </row>
    <row r="54" spans="18:36" x14ac:dyDescent="0.35">
      <c r="R54" s="196"/>
      <c r="AJ54" s="196"/>
    </row>
    <row r="55" spans="18:36" x14ac:dyDescent="0.35">
      <c r="R55" s="196"/>
      <c r="AJ55" s="196"/>
    </row>
    <row r="56" spans="18:36" x14ac:dyDescent="0.35">
      <c r="R56" s="196"/>
      <c r="AJ56" s="196"/>
    </row>
    <row r="57" spans="18:36" x14ac:dyDescent="0.35">
      <c r="R57" s="196"/>
      <c r="AJ57" s="196"/>
    </row>
    <row r="58" spans="18:36" x14ac:dyDescent="0.35">
      <c r="R58" s="196"/>
      <c r="AJ58" s="196"/>
    </row>
    <row r="59" spans="18:36" x14ac:dyDescent="0.35">
      <c r="R59" s="196"/>
      <c r="AJ59" s="196"/>
    </row>
    <row r="60" spans="18:36" x14ac:dyDescent="0.35">
      <c r="R60" s="196"/>
      <c r="AJ60" s="196"/>
    </row>
    <row r="61" spans="18:36" x14ac:dyDescent="0.35">
      <c r="R61" s="196"/>
      <c r="AJ61" s="196"/>
    </row>
    <row r="62" spans="18:36" x14ac:dyDescent="0.35">
      <c r="R62" s="196"/>
      <c r="AJ62" s="196"/>
    </row>
    <row r="63" spans="18:36" x14ac:dyDescent="0.35">
      <c r="R63" s="196"/>
      <c r="AJ63" s="196"/>
    </row>
    <row r="64" spans="18:36" x14ac:dyDescent="0.35">
      <c r="R64" s="196"/>
      <c r="AJ64" s="196"/>
    </row>
    <row r="65" spans="18:36" x14ac:dyDescent="0.35">
      <c r="R65" s="196"/>
      <c r="AJ65" s="196"/>
    </row>
    <row r="66" spans="18:36" x14ac:dyDescent="0.35">
      <c r="R66" s="196"/>
      <c r="AJ66" s="196"/>
    </row>
    <row r="67" spans="18:36" x14ac:dyDescent="0.35">
      <c r="R67" s="196"/>
      <c r="AJ67" s="196"/>
    </row>
    <row r="68" spans="18:36" x14ac:dyDescent="0.35">
      <c r="R68" s="196"/>
      <c r="AJ68" s="196"/>
    </row>
    <row r="69" spans="18:36" x14ac:dyDescent="0.35">
      <c r="R69" s="196"/>
      <c r="AJ69" s="196"/>
    </row>
    <row r="70" spans="18:36" x14ac:dyDescent="0.35">
      <c r="R70" s="196"/>
      <c r="AJ70" s="196"/>
    </row>
    <row r="71" spans="18:36" x14ac:dyDescent="0.35">
      <c r="R71" s="196"/>
      <c r="AJ71" s="196"/>
    </row>
    <row r="72" spans="18:36" x14ac:dyDescent="0.35">
      <c r="R72" s="196"/>
      <c r="AJ72" s="196"/>
    </row>
    <row r="73" spans="18:36" x14ac:dyDescent="0.35">
      <c r="R73" s="196"/>
      <c r="AJ73" s="196"/>
    </row>
    <row r="74" spans="18:36" x14ac:dyDescent="0.35">
      <c r="R74" s="196"/>
      <c r="AJ74" s="196"/>
    </row>
    <row r="75" spans="18:36" x14ac:dyDescent="0.35">
      <c r="R75" s="196"/>
      <c r="AJ75" s="196"/>
    </row>
    <row r="76" spans="18:36" x14ac:dyDescent="0.35">
      <c r="R76" s="196"/>
      <c r="AJ76" s="196"/>
    </row>
    <row r="77" spans="18:36" x14ac:dyDescent="0.35">
      <c r="R77" s="196"/>
      <c r="AJ77" s="196"/>
    </row>
    <row r="78" spans="18:36" x14ac:dyDescent="0.35">
      <c r="R78" s="196"/>
      <c r="AJ78" s="196"/>
    </row>
    <row r="79" spans="18:36" x14ac:dyDescent="0.35">
      <c r="R79" s="196"/>
      <c r="AJ79" s="196"/>
    </row>
    <row r="80" spans="18:36" x14ac:dyDescent="0.35">
      <c r="R80" s="196"/>
      <c r="AJ80" s="196"/>
    </row>
    <row r="81" spans="18:36" x14ac:dyDescent="0.35">
      <c r="R81" s="196"/>
      <c r="AJ81" s="196"/>
    </row>
    <row r="82" spans="18:36" x14ac:dyDescent="0.35">
      <c r="R82" s="196"/>
      <c r="AJ82" s="196"/>
    </row>
    <row r="83" spans="18:36" x14ac:dyDescent="0.35">
      <c r="R83" s="196"/>
      <c r="AJ83" s="196"/>
    </row>
    <row r="84" spans="18:36" x14ac:dyDescent="0.35">
      <c r="R84" s="196"/>
      <c r="AJ84" s="196"/>
    </row>
    <row r="85" spans="18:36" x14ac:dyDescent="0.35">
      <c r="R85" s="196"/>
      <c r="AJ85" s="196"/>
    </row>
    <row r="86" spans="18:36" x14ac:dyDescent="0.35">
      <c r="R86" s="196"/>
      <c r="AJ86" s="196"/>
    </row>
    <row r="87" spans="18:36" x14ac:dyDescent="0.35">
      <c r="R87" s="196"/>
      <c r="AJ87" s="196"/>
    </row>
    <row r="88" spans="18:36" x14ac:dyDescent="0.35">
      <c r="R88" s="196"/>
      <c r="AJ88" s="196"/>
    </row>
    <row r="89" spans="18:36" x14ac:dyDescent="0.35">
      <c r="R89" s="196"/>
      <c r="AJ89" s="196"/>
    </row>
    <row r="90" spans="18:36" x14ac:dyDescent="0.35">
      <c r="R90" s="196"/>
      <c r="AJ90" s="196"/>
    </row>
    <row r="91" spans="18:36" x14ac:dyDescent="0.35">
      <c r="R91" s="196"/>
      <c r="AJ91" s="196"/>
    </row>
    <row r="92" spans="18:36" x14ac:dyDescent="0.35">
      <c r="R92" s="196"/>
      <c r="AJ92" s="196"/>
    </row>
    <row r="93" spans="18:36" x14ac:dyDescent="0.35">
      <c r="R93" s="196"/>
      <c r="AJ93" s="196"/>
    </row>
    <row r="94" spans="18:36" x14ac:dyDescent="0.35">
      <c r="R94" s="196"/>
      <c r="AJ94" s="196"/>
    </row>
    <row r="95" spans="18:36" x14ac:dyDescent="0.35">
      <c r="R95" s="196"/>
      <c r="AJ95" s="196"/>
    </row>
    <row r="96" spans="18:36" x14ac:dyDescent="0.35">
      <c r="R96" s="196"/>
      <c r="AJ96" s="196"/>
    </row>
    <row r="97" spans="18:36" x14ac:dyDescent="0.35">
      <c r="R97" s="196"/>
      <c r="AJ97" s="196"/>
    </row>
    <row r="98" spans="18:36" x14ac:dyDescent="0.35">
      <c r="R98" s="196"/>
      <c r="AJ98" s="196"/>
    </row>
    <row r="99" spans="18:36" x14ac:dyDescent="0.35">
      <c r="R99" s="196"/>
      <c r="AJ99" s="196"/>
    </row>
    <row r="100" spans="18:36" x14ac:dyDescent="0.35">
      <c r="R100" s="196"/>
      <c r="AJ100" s="196"/>
    </row>
    <row r="101" spans="18:36" x14ac:dyDescent="0.35">
      <c r="R101" s="196"/>
      <c r="AJ101" s="196"/>
    </row>
    <row r="102" spans="18:36" x14ac:dyDescent="0.35">
      <c r="R102" s="196"/>
      <c r="AJ102" s="196"/>
    </row>
    <row r="103" spans="18:36" x14ac:dyDescent="0.35">
      <c r="R103" s="196"/>
      <c r="AJ103" s="196"/>
    </row>
    <row r="104" spans="18:36" x14ac:dyDescent="0.35">
      <c r="R104" s="196"/>
      <c r="AJ104" s="196"/>
    </row>
    <row r="105" spans="18:36" x14ac:dyDescent="0.35">
      <c r="R105" s="196"/>
      <c r="AJ105" s="196"/>
    </row>
    <row r="106" spans="18:36" x14ac:dyDescent="0.35">
      <c r="R106" s="196"/>
      <c r="AJ106" s="196"/>
    </row>
    <row r="107" spans="18:36" x14ac:dyDescent="0.35">
      <c r="R107" s="196"/>
      <c r="AJ107" s="196"/>
    </row>
    <row r="108" spans="18:36" x14ac:dyDescent="0.35">
      <c r="R108" s="196"/>
      <c r="AJ108" s="196"/>
    </row>
    <row r="109" spans="18:36" x14ac:dyDescent="0.35">
      <c r="R109" s="196"/>
      <c r="AJ109" s="196"/>
    </row>
    <row r="110" spans="18:36" x14ac:dyDescent="0.35">
      <c r="R110" s="196"/>
      <c r="AJ110" s="196"/>
    </row>
    <row r="111" spans="18:36" x14ac:dyDescent="0.35">
      <c r="R111" s="196"/>
      <c r="AJ111" s="196"/>
    </row>
    <row r="112" spans="18:36" x14ac:dyDescent="0.35">
      <c r="R112" s="196"/>
      <c r="AJ112" s="196"/>
    </row>
    <row r="113" spans="18:36" x14ac:dyDescent="0.35">
      <c r="R113" s="196"/>
      <c r="AJ113" s="196"/>
    </row>
    <row r="114" spans="18:36" x14ac:dyDescent="0.35">
      <c r="R114" s="196"/>
      <c r="AJ114" s="196"/>
    </row>
    <row r="115" spans="18:36" x14ac:dyDescent="0.35">
      <c r="R115" s="196"/>
      <c r="AJ115" s="196"/>
    </row>
    <row r="116" spans="18:36" x14ac:dyDescent="0.35">
      <c r="R116" s="196"/>
      <c r="AJ116" s="196"/>
    </row>
    <row r="117" spans="18:36" x14ac:dyDescent="0.35">
      <c r="R117" s="196"/>
      <c r="AJ117" s="196"/>
    </row>
    <row r="118" spans="18:36" x14ac:dyDescent="0.35">
      <c r="R118" s="196"/>
      <c r="AJ118" s="196"/>
    </row>
    <row r="119" spans="18:36" x14ac:dyDescent="0.35">
      <c r="R119" s="196"/>
      <c r="AJ119" s="196"/>
    </row>
    <row r="120" spans="18:36" x14ac:dyDescent="0.35">
      <c r="R120" s="196"/>
      <c r="AJ120" s="196"/>
    </row>
    <row r="121" spans="18:36" x14ac:dyDescent="0.35">
      <c r="R121" s="196"/>
      <c r="AJ121" s="196"/>
    </row>
    <row r="122" spans="18:36" x14ac:dyDescent="0.35">
      <c r="R122" s="196"/>
      <c r="AJ122" s="196"/>
    </row>
    <row r="123" spans="18:36" x14ac:dyDescent="0.35">
      <c r="R123" s="196"/>
      <c r="AJ123" s="196"/>
    </row>
    <row r="124" spans="18:36" x14ac:dyDescent="0.35">
      <c r="R124" s="196"/>
      <c r="AJ124" s="196"/>
    </row>
    <row r="125" spans="18:36" x14ac:dyDescent="0.35">
      <c r="R125" s="196"/>
      <c r="AJ125" s="196"/>
    </row>
    <row r="126" spans="18:36" x14ac:dyDescent="0.35">
      <c r="R126" s="196"/>
      <c r="AJ126" s="196"/>
    </row>
    <row r="127" spans="18:36" x14ac:dyDescent="0.35">
      <c r="R127" s="196"/>
      <c r="AJ127" s="196"/>
    </row>
    <row r="128" spans="18:36" x14ac:dyDescent="0.35">
      <c r="R128" s="196"/>
      <c r="AJ128" s="196"/>
    </row>
    <row r="129" spans="18:36" x14ac:dyDescent="0.35">
      <c r="R129" s="196"/>
      <c r="AJ129" s="196"/>
    </row>
    <row r="130" spans="18:36" x14ac:dyDescent="0.35">
      <c r="R130" s="196"/>
      <c r="AJ130" s="196"/>
    </row>
  </sheetData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  <colBreaks count="2" manualBreakCount="2">
    <brk id="18" max="1048575" man="1"/>
    <brk id="3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O130"/>
  <sheetViews>
    <sheetView showGridLines="0" zoomScaleNormal="100" zoomScaleSheetLayoutView="55" workbookViewId="0"/>
  </sheetViews>
  <sheetFormatPr defaultColWidth="10.90625" defaultRowHeight="14.5" x14ac:dyDescent="0.35"/>
  <cols>
    <col min="1" max="3" width="14.08984375" customWidth="1"/>
    <col min="4" max="18" width="9.1796875" customWidth="1"/>
    <col min="19" max="21" width="14.08984375" customWidth="1"/>
    <col min="22" max="22" width="9.1796875" customWidth="1"/>
    <col min="23" max="23" width="29.7265625" customWidth="1"/>
    <col min="24" max="36" width="9.1796875" customWidth="1"/>
    <col min="37" max="39" width="14.08984375" customWidth="1"/>
    <col min="40" max="49" width="9.1796875" customWidth="1"/>
    <col min="50" max="50" width="40.7265625" customWidth="1"/>
    <col min="51" max="200" width="9.1796875" customWidth="1"/>
  </cols>
  <sheetData>
    <row r="1" spans="1:41" ht="20" x14ac:dyDescent="0.4">
      <c r="A1" s="9" t="s">
        <v>613</v>
      </c>
      <c r="R1" s="196"/>
      <c r="S1" s="9" t="s">
        <v>620</v>
      </c>
      <c r="AJ1" s="196"/>
      <c r="AK1" s="9" t="s">
        <v>621</v>
      </c>
    </row>
    <row r="2" spans="1:41" ht="20" x14ac:dyDescent="0.4">
      <c r="A2" s="10" t="s">
        <v>10</v>
      </c>
      <c r="R2" s="196"/>
      <c r="S2" s="10" t="s">
        <v>10</v>
      </c>
      <c r="AJ2" s="196"/>
      <c r="AK2" s="10" t="s">
        <v>10</v>
      </c>
    </row>
    <row r="3" spans="1:41" x14ac:dyDescent="0.35">
      <c r="R3" s="196"/>
      <c r="AJ3" s="196"/>
    </row>
    <row r="4" spans="1:41" ht="15.5" x14ac:dyDescent="0.35">
      <c r="A4" s="11" t="s">
        <v>407</v>
      </c>
      <c r="E4" s="11" t="s">
        <v>609</v>
      </c>
      <c r="R4" s="196"/>
      <c r="S4" s="11" t="s">
        <v>408</v>
      </c>
      <c r="W4" s="11" t="s">
        <v>610</v>
      </c>
      <c r="AJ4" s="196"/>
      <c r="AK4" s="11" t="s">
        <v>409</v>
      </c>
      <c r="AO4" s="11" t="s">
        <v>611</v>
      </c>
    </row>
    <row r="5" spans="1:41" x14ac:dyDescent="0.35">
      <c r="A5" s="2" t="s">
        <v>10</v>
      </c>
      <c r="B5" s="2"/>
      <c r="C5" s="2"/>
      <c r="R5" s="196"/>
      <c r="S5" s="2" t="s">
        <v>10</v>
      </c>
      <c r="T5" s="2"/>
      <c r="U5" s="2"/>
      <c r="AJ5" s="196"/>
      <c r="AK5" s="2" t="s">
        <v>10</v>
      </c>
      <c r="AL5" s="2"/>
      <c r="AM5" s="2"/>
    </row>
    <row r="6" spans="1:41" x14ac:dyDescent="0.35">
      <c r="A6" s="12" t="s">
        <v>18</v>
      </c>
      <c r="B6" s="15" t="s">
        <v>19</v>
      </c>
      <c r="C6" s="1120" t="s">
        <v>198</v>
      </c>
      <c r="R6" s="196"/>
      <c r="S6" s="12" t="s">
        <v>18</v>
      </c>
      <c r="T6" s="15" t="s">
        <v>19</v>
      </c>
      <c r="U6" s="1123" t="s">
        <v>198</v>
      </c>
      <c r="AJ6" s="196"/>
      <c r="AK6" s="12" t="s">
        <v>18</v>
      </c>
      <c r="AL6" s="15" t="s">
        <v>19</v>
      </c>
      <c r="AM6" s="1126" t="s">
        <v>198</v>
      </c>
    </row>
    <row r="7" spans="1:41" x14ac:dyDescent="0.35">
      <c r="A7" s="12" t="s">
        <v>265</v>
      </c>
      <c r="B7" s="15" t="s">
        <v>24</v>
      </c>
      <c r="C7" s="1120">
        <v>0.962751220998315</v>
      </c>
      <c r="R7" s="196"/>
      <c r="S7" s="12" t="s">
        <v>265</v>
      </c>
      <c r="T7" s="15" t="s">
        <v>24</v>
      </c>
      <c r="U7" s="1123">
        <v>0.40318617150146602</v>
      </c>
      <c r="AJ7" s="196"/>
      <c r="AK7" s="12" t="s">
        <v>265</v>
      </c>
      <c r="AL7" s="15" t="s">
        <v>24</v>
      </c>
      <c r="AM7" s="1126">
        <v>5.1743148297395798E-2</v>
      </c>
    </row>
    <row r="8" spans="1:41" x14ac:dyDescent="0.35">
      <c r="A8" s="13" t="s">
        <v>264</v>
      </c>
      <c r="B8" s="2" t="s">
        <v>24</v>
      </c>
      <c r="C8" s="1121">
        <v>0.96802303282586799</v>
      </c>
      <c r="R8" s="196"/>
      <c r="S8" s="13" t="s">
        <v>264</v>
      </c>
      <c r="T8" s="2" t="s">
        <v>24</v>
      </c>
      <c r="U8" s="1124">
        <v>0.395369108371105</v>
      </c>
      <c r="AJ8" s="196"/>
      <c r="AK8" s="13" t="s">
        <v>264</v>
      </c>
      <c r="AL8" s="2" t="s">
        <v>24</v>
      </c>
      <c r="AM8" s="1127">
        <v>6.4133041723456602E-2</v>
      </c>
    </row>
    <row r="9" spans="1:41" x14ac:dyDescent="0.35">
      <c r="A9" s="13" t="s">
        <v>263</v>
      </c>
      <c r="B9" s="2" t="s">
        <v>24</v>
      </c>
      <c r="C9" s="1121">
        <v>0.97394189485985005</v>
      </c>
      <c r="R9" s="196"/>
      <c r="S9" s="13" t="s">
        <v>263</v>
      </c>
      <c r="T9" s="2" t="s">
        <v>24</v>
      </c>
      <c r="U9" s="1124">
        <v>0.38150001071283202</v>
      </c>
      <c r="AJ9" s="196"/>
      <c r="AK9" s="13" t="s">
        <v>263</v>
      </c>
      <c r="AL9" s="2" t="s">
        <v>24</v>
      </c>
      <c r="AM9" s="1127">
        <v>6.9992286761082406E-2</v>
      </c>
    </row>
    <row r="10" spans="1:41" x14ac:dyDescent="0.35">
      <c r="A10" s="13" t="s">
        <v>265</v>
      </c>
      <c r="B10" s="2" t="s">
        <v>28</v>
      </c>
      <c r="C10" s="1121">
        <v>0.129885909785035</v>
      </c>
      <c r="R10" s="196"/>
      <c r="S10" s="13" t="s">
        <v>265</v>
      </c>
      <c r="T10" s="2" t="s">
        <v>28</v>
      </c>
      <c r="U10" s="1124">
        <v>0.69640787949015104</v>
      </c>
      <c r="AJ10" s="196"/>
      <c r="AK10" s="13" t="s">
        <v>265</v>
      </c>
      <c r="AL10" s="2" t="s">
        <v>28</v>
      </c>
      <c r="AM10" s="1127">
        <v>0.14419353927027101</v>
      </c>
    </row>
    <row r="11" spans="1:41" x14ac:dyDescent="0.35">
      <c r="A11" s="13" t="s">
        <v>264</v>
      </c>
      <c r="B11" s="2" t="s">
        <v>28</v>
      </c>
      <c r="C11" s="1121">
        <v>0.16840727964791199</v>
      </c>
      <c r="R11" s="196"/>
      <c r="S11" s="13" t="s">
        <v>264</v>
      </c>
      <c r="T11" s="2" t="s">
        <v>28</v>
      </c>
      <c r="U11" s="1124">
        <v>0.65623675660404002</v>
      </c>
      <c r="AJ11" s="196"/>
      <c r="AK11" s="13" t="s">
        <v>264</v>
      </c>
      <c r="AL11" s="2" t="s">
        <v>28</v>
      </c>
      <c r="AM11" s="1127">
        <v>0.18194660262748999</v>
      </c>
    </row>
    <row r="12" spans="1:41" x14ac:dyDescent="0.35">
      <c r="A12" s="13" t="s">
        <v>263</v>
      </c>
      <c r="B12" s="2" t="s">
        <v>28</v>
      </c>
      <c r="C12" s="1121">
        <v>0.22056389475486601</v>
      </c>
      <c r="R12" s="196"/>
      <c r="S12" s="13" t="s">
        <v>263</v>
      </c>
      <c r="T12" s="2" t="s">
        <v>28</v>
      </c>
      <c r="U12" s="1124">
        <v>0.65038907269467505</v>
      </c>
      <c r="AJ12" s="196"/>
      <c r="AK12" s="13" t="s">
        <v>263</v>
      </c>
      <c r="AL12" s="2" t="s">
        <v>28</v>
      </c>
      <c r="AM12" s="1127">
        <v>0.20141212132414099</v>
      </c>
    </row>
    <row r="13" spans="1:41" x14ac:dyDescent="0.35">
      <c r="A13" s="13" t="s">
        <v>265</v>
      </c>
      <c r="B13" s="2" t="s">
        <v>29</v>
      </c>
      <c r="C13" s="1121">
        <v>0.112557004676562</v>
      </c>
      <c r="R13" s="196"/>
      <c r="S13" s="13" t="s">
        <v>265</v>
      </c>
      <c r="T13" s="2" t="s">
        <v>29</v>
      </c>
      <c r="U13" s="1124">
        <v>0.61187096774193594</v>
      </c>
      <c r="AJ13" s="196"/>
      <c r="AK13" s="13" t="s">
        <v>265</v>
      </c>
      <c r="AL13" s="2" t="s">
        <v>29</v>
      </c>
      <c r="AM13" s="1127">
        <v>0.31587096774193502</v>
      </c>
    </row>
    <row r="14" spans="1:41" x14ac:dyDescent="0.35">
      <c r="A14" s="13" t="s">
        <v>264</v>
      </c>
      <c r="B14" s="2" t="s">
        <v>29</v>
      </c>
      <c r="C14" s="1121">
        <v>0.14891677872403999</v>
      </c>
      <c r="R14" s="196"/>
      <c r="S14" s="13" t="s">
        <v>264</v>
      </c>
      <c r="T14" s="2" t="s">
        <v>29</v>
      </c>
      <c r="U14" s="1124">
        <v>0.65877395404836003</v>
      </c>
      <c r="AJ14" s="196"/>
      <c r="AK14" s="13" t="s">
        <v>264</v>
      </c>
      <c r="AL14" s="2" t="s">
        <v>29</v>
      </c>
      <c r="AM14" s="1127">
        <v>0.412661783886827</v>
      </c>
    </row>
    <row r="15" spans="1:41" x14ac:dyDescent="0.35">
      <c r="A15" s="13" t="s">
        <v>263</v>
      </c>
      <c r="B15" s="2" t="s">
        <v>29</v>
      </c>
      <c r="C15" s="1121">
        <v>0.18054062598798601</v>
      </c>
      <c r="R15" s="196"/>
      <c r="S15" s="13" t="s">
        <v>263</v>
      </c>
      <c r="T15" s="2" t="s">
        <v>29</v>
      </c>
      <c r="U15" s="1124">
        <v>0.60327466946852304</v>
      </c>
      <c r="AJ15" s="196"/>
      <c r="AK15" s="13" t="s">
        <v>263</v>
      </c>
      <c r="AL15" s="2" t="s">
        <v>29</v>
      </c>
      <c r="AM15" s="1127">
        <v>0.45433849925575698</v>
      </c>
    </row>
    <row r="16" spans="1:41" x14ac:dyDescent="0.35">
      <c r="A16" s="13" t="s">
        <v>265</v>
      </c>
      <c r="B16" s="2" t="s">
        <v>30</v>
      </c>
      <c r="C16" s="1121">
        <v>9.5072985945732505E-2</v>
      </c>
      <c r="R16" s="196"/>
      <c r="S16" s="13" t="s">
        <v>265</v>
      </c>
      <c r="T16" s="2" t="s">
        <v>30</v>
      </c>
      <c r="U16" s="1124">
        <v>0.119013627514601</v>
      </c>
      <c r="AJ16" s="196"/>
      <c r="AK16" s="13" t="s">
        <v>265</v>
      </c>
      <c r="AL16" s="2" t="s">
        <v>30</v>
      </c>
      <c r="AM16" s="1127">
        <v>0.27890979883192701</v>
      </c>
    </row>
    <row r="17" spans="1:39" x14ac:dyDescent="0.35">
      <c r="A17" s="13" t="s">
        <v>264</v>
      </c>
      <c r="B17" s="2" t="s">
        <v>30</v>
      </c>
      <c r="C17" s="1121">
        <v>0.14330984063535501</v>
      </c>
      <c r="R17" s="196"/>
      <c r="S17" s="13" t="s">
        <v>264</v>
      </c>
      <c r="T17" s="2" t="s">
        <v>30</v>
      </c>
      <c r="U17" s="1124">
        <v>0.105789521974493</v>
      </c>
      <c r="AJ17" s="196"/>
      <c r="AK17" s="13" t="s">
        <v>264</v>
      </c>
      <c r="AL17" s="2" t="s">
        <v>30</v>
      </c>
      <c r="AM17" s="1127">
        <v>0.314432516744655</v>
      </c>
    </row>
    <row r="18" spans="1:39" x14ac:dyDescent="0.35">
      <c r="A18" s="13" t="s">
        <v>263</v>
      </c>
      <c r="B18" s="2" t="s">
        <v>30</v>
      </c>
      <c r="C18" s="1121">
        <v>0.18741585016330101</v>
      </c>
      <c r="R18" s="196"/>
      <c r="S18" s="13" t="s">
        <v>263</v>
      </c>
      <c r="T18" s="2" t="s">
        <v>30</v>
      </c>
      <c r="U18" s="1124">
        <v>7.8810726225193806E-2</v>
      </c>
      <c r="AJ18" s="196"/>
      <c r="AK18" s="13" t="s">
        <v>263</v>
      </c>
      <c r="AL18" s="2" t="s">
        <v>30</v>
      </c>
      <c r="AM18" s="1127">
        <v>0.32996656945728697</v>
      </c>
    </row>
    <row r="19" spans="1:39" x14ac:dyDescent="0.35">
      <c r="A19" s="13" t="s">
        <v>265</v>
      </c>
      <c r="B19" s="2" t="s">
        <v>31</v>
      </c>
      <c r="C19" s="1121">
        <v>0.400209049205629</v>
      </c>
      <c r="R19" s="196"/>
      <c r="S19" s="13" t="s">
        <v>265</v>
      </c>
      <c r="T19" s="2" t="s">
        <v>31</v>
      </c>
      <c r="U19" s="1124">
        <v>0.44191918194138802</v>
      </c>
      <c r="AJ19" s="196"/>
      <c r="AK19" s="13" t="s">
        <v>265</v>
      </c>
      <c r="AL19" s="2" t="s">
        <v>31</v>
      </c>
      <c r="AM19" s="1127">
        <v>7.9672207580792395E-2</v>
      </c>
    </row>
    <row r="20" spans="1:39" x14ac:dyDescent="0.35">
      <c r="A20" s="13" t="s">
        <v>264</v>
      </c>
      <c r="B20" s="2" t="s">
        <v>31</v>
      </c>
      <c r="C20" s="1121">
        <v>0.42765756112259401</v>
      </c>
      <c r="R20" s="196"/>
      <c r="S20" s="13" t="s">
        <v>264</v>
      </c>
      <c r="T20" s="2" t="s">
        <v>31</v>
      </c>
      <c r="U20" s="1124">
        <v>0.43712643587165601</v>
      </c>
      <c r="AJ20" s="196"/>
      <c r="AK20" s="13" t="s">
        <v>264</v>
      </c>
      <c r="AL20" s="2" t="s">
        <v>31</v>
      </c>
      <c r="AM20" s="1127">
        <v>0.10848896031413</v>
      </c>
    </row>
    <row r="21" spans="1:39" x14ac:dyDescent="0.35">
      <c r="A21" s="14" t="s">
        <v>263</v>
      </c>
      <c r="B21" s="6" t="s">
        <v>31</v>
      </c>
      <c r="C21" s="1122">
        <v>0.46288087390657401</v>
      </c>
      <c r="R21" s="196"/>
      <c r="S21" s="14" t="s">
        <v>263</v>
      </c>
      <c r="T21" s="6" t="s">
        <v>31</v>
      </c>
      <c r="U21" s="1125">
        <v>0.429664820204676</v>
      </c>
      <c r="AJ21" s="196"/>
      <c r="AK21" s="14" t="s">
        <v>263</v>
      </c>
      <c r="AL21" s="6" t="s">
        <v>31</v>
      </c>
      <c r="AM21" s="1128">
        <v>0.12690639376584401</v>
      </c>
    </row>
    <row r="22" spans="1:39" x14ac:dyDescent="0.35">
      <c r="R22" s="196"/>
      <c r="AJ22" s="196"/>
    </row>
    <row r="23" spans="1:39" x14ac:dyDescent="0.35">
      <c r="R23" s="196"/>
      <c r="AJ23" s="196"/>
    </row>
    <row r="24" spans="1:39" x14ac:dyDescent="0.35">
      <c r="R24" s="196"/>
      <c r="AJ24" s="196"/>
    </row>
    <row r="25" spans="1:39" x14ac:dyDescent="0.35">
      <c r="R25" s="196"/>
      <c r="AJ25" s="196"/>
    </row>
    <row r="26" spans="1:39" x14ac:dyDescent="0.35">
      <c r="R26" s="196"/>
      <c r="AJ26" s="196"/>
    </row>
    <row r="27" spans="1:39" x14ac:dyDescent="0.35">
      <c r="R27" s="196"/>
      <c r="AJ27" s="196"/>
    </row>
    <row r="28" spans="1:39" x14ac:dyDescent="0.35">
      <c r="R28" s="196"/>
      <c r="AJ28" s="196"/>
    </row>
    <row r="29" spans="1:39" x14ac:dyDescent="0.35">
      <c r="R29" s="196"/>
      <c r="AJ29" s="196"/>
    </row>
    <row r="30" spans="1:39" x14ac:dyDescent="0.35">
      <c r="R30" s="196"/>
      <c r="AJ30" s="196"/>
    </row>
    <row r="31" spans="1:39" x14ac:dyDescent="0.35">
      <c r="R31" s="196"/>
      <c r="AJ31" s="196"/>
    </row>
    <row r="32" spans="1:39" x14ac:dyDescent="0.35">
      <c r="R32" s="196"/>
      <c r="AJ32" s="196"/>
    </row>
    <row r="33" spans="18:36" x14ac:dyDescent="0.35">
      <c r="R33" s="196"/>
      <c r="AJ33" s="196"/>
    </row>
    <row r="34" spans="18:36" x14ac:dyDescent="0.35">
      <c r="R34" s="196"/>
      <c r="AJ34" s="196"/>
    </row>
    <row r="35" spans="18:36" x14ac:dyDescent="0.35">
      <c r="R35" s="196"/>
      <c r="AJ35" s="196"/>
    </row>
    <row r="36" spans="18:36" x14ac:dyDescent="0.35">
      <c r="R36" s="196"/>
      <c r="AJ36" s="196"/>
    </row>
    <row r="37" spans="18:36" x14ac:dyDescent="0.35">
      <c r="R37" s="196"/>
      <c r="AJ37" s="196"/>
    </row>
    <row r="38" spans="18:36" x14ac:dyDescent="0.35">
      <c r="R38" s="196"/>
      <c r="AJ38" s="196"/>
    </row>
    <row r="39" spans="18:36" x14ac:dyDescent="0.35">
      <c r="R39" s="196"/>
      <c r="AJ39" s="196"/>
    </row>
    <row r="40" spans="18:36" x14ac:dyDescent="0.35">
      <c r="R40" s="196"/>
      <c r="AJ40" s="196"/>
    </row>
    <row r="41" spans="18:36" x14ac:dyDescent="0.35">
      <c r="R41" s="196"/>
      <c r="AJ41" s="196"/>
    </row>
    <row r="42" spans="18:36" x14ac:dyDescent="0.35">
      <c r="R42" s="196"/>
      <c r="AJ42" s="196"/>
    </row>
    <row r="43" spans="18:36" x14ac:dyDescent="0.35">
      <c r="R43" s="196"/>
      <c r="AJ43" s="196"/>
    </row>
    <row r="44" spans="18:36" x14ac:dyDescent="0.35">
      <c r="R44" s="196"/>
      <c r="AJ44" s="196"/>
    </row>
    <row r="45" spans="18:36" x14ac:dyDescent="0.35">
      <c r="R45" s="196"/>
      <c r="AJ45" s="196"/>
    </row>
    <row r="46" spans="18:36" x14ac:dyDescent="0.35">
      <c r="R46" s="196"/>
      <c r="AJ46" s="196"/>
    </row>
    <row r="47" spans="18:36" x14ac:dyDescent="0.35">
      <c r="R47" s="196"/>
      <c r="AJ47" s="196"/>
    </row>
    <row r="48" spans="18:36" x14ac:dyDescent="0.35">
      <c r="R48" s="196"/>
      <c r="AJ48" s="196"/>
    </row>
    <row r="49" spans="18:36" x14ac:dyDescent="0.35">
      <c r="R49" s="196"/>
      <c r="AJ49" s="196"/>
    </row>
    <row r="50" spans="18:36" x14ac:dyDescent="0.35">
      <c r="R50" s="196"/>
      <c r="AJ50" s="196"/>
    </row>
    <row r="51" spans="18:36" x14ac:dyDescent="0.35">
      <c r="R51" s="196"/>
      <c r="AJ51" s="196"/>
    </row>
    <row r="52" spans="18:36" x14ac:dyDescent="0.35">
      <c r="R52" s="196"/>
      <c r="AJ52" s="196"/>
    </row>
    <row r="53" spans="18:36" x14ac:dyDescent="0.35">
      <c r="R53" s="196"/>
      <c r="AJ53" s="196"/>
    </row>
    <row r="54" spans="18:36" x14ac:dyDescent="0.35">
      <c r="R54" s="196"/>
      <c r="AJ54" s="196"/>
    </row>
    <row r="55" spans="18:36" x14ac:dyDescent="0.35">
      <c r="R55" s="196"/>
      <c r="AJ55" s="196"/>
    </row>
    <row r="56" spans="18:36" x14ac:dyDescent="0.35">
      <c r="R56" s="196"/>
      <c r="AJ56" s="196"/>
    </row>
    <row r="57" spans="18:36" x14ac:dyDescent="0.35">
      <c r="R57" s="196"/>
      <c r="AJ57" s="196"/>
    </row>
    <row r="58" spans="18:36" x14ac:dyDescent="0.35">
      <c r="R58" s="196"/>
      <c r="AJ58" s="196"/>
    </row>
    <row r="59" spans="18:36" x14ac:dyDescent="0.35">
      <c r="R59" s="196"/>
      <c r="AJ59" s="196"/>
    </row>
    <row r="60" spans="18:36" x14ac:dyDescent="0.35">
      <c r="R60" s="196"/>
      <c r="AJ60" s="196"/>
    </row>
    <row r="61" spans="18:36" x14ac:dyDescent="0.35">
      <c r="R61" s="196"/>
      <c r="AJ61" s="196"/>
    </row>
    <row r="62" spans="18:36" x14ac:dyDescent="0.35">
      <c r="R62" s="196"/>
      <c r="AJ62" s="196"/>
    </row>
    <row r="63" spans="18:36" x14ac:dyDescent="0.35">
      <c r="R63" s="196"/>
      <c r="AJ63" s="196"/>
    </row>
    <row r="64" spans="18:36" x14ac:dyDescent="0.35">
      <c r="R64" s="196"/>
      <c r="AJ64" s="196"/>
    </row>
    <row r="65" spans="18:36" x14ac:dyDescent="0.35">
      <c r="R65" s="196"/>
      <c r="AJ65" s="196"/>
    </row>
    <row r="66" spans="18:36" x14ac:dyDescent="0.35">
      <c r="R66" s="196"/>
      <c r="AJ66" s="196"/>
    </row>
    <row r="67" spans="18:36" x14ac:dyDescent="0.35">
      <c r="R67" s="196"/>
      <c r="AJ67" s="196"/>
    </row>
    <row r="68" spans="18:36" x14ac:dyDescent="0.35">
      <c r="R68" s="196"/>
      <c r="AJ68" s="196"/>
    </row>
    <row r="69" spans="18:36" x14ac:dyDescent="0.35">
      <c r="R69" s="196"/>
      <c r="AJ69" s="196"/>
    </row>
    <row r="70" spans="18:36" x14ac:dyDescent="0.35">
      <c r="R70" s="196"/>
      <c r="AJ70" s="196"/>
    </row>
    <row r="71" spans="18:36" x14ac:dyDescent="0.35">
      <c r="R71" s="196"/>
      <c r="AJ71" s="196"/>
    </row>
    <row r="72" spans="18:36" x14ac:dyDescent="0.35">
      <c r="R72" s="196"/>
      <c r="AJ72" s="196"/>
    </row>
    <row r="73" spans="18:36" x14ac:dyDescent="0.35">
      <c r="R73" s="196"/>
      <c r="AJ73" s="196"/>
    </row>
    <row r="74" spans="18:36" x14ac:dyDescent="0.35">
      <c r="R74" s="196"/>
      <c r="AJ74" s="196"/>
    </row>
    <row r="75" spans="18:36" x14ac:dyDescent="0.35">
      <c r="R75" s="196"/>
      <c r="AJ75" s="196"/>
    </row>
    <row r="76" spans="18:36" x14ac:dyDescent="0.35">
      <c r="R76" s="196"/>
      <c r="AJ76" s="196"/>
    </row>
    <row r="77" spans="18:36" x14ac:dyDescent="0.35">
      <c r="R77" s="196"/>
      <c r="AJ77" s="196"/>
    </row>
    <row r="78" spans="18:36" x14ac:dyDescent="0.35">
      <c r="R78" s="196"/>
      <c r="AJ78" s="196"/>
    </row>
    <row r="79" spans="18:36" x14ac:dyDescent="0.35">
      <c r="R79" s="196"/>
      <c r="AJ79" s="196"/>
    </row>
    <row r="80" spans="18:36" x14ac:dyDescent="0.35">
      <c r="R80" s="196"/>
      <c r="AJ80" s="196"/>
    </row>
    <row r="81" spans="18:36" x14ac:dyDescent="0.35">
      <c r="R81" s="196"/>
      <c r="AJ81" s="196"/>
    </row>
    <row r="82" spans="18:36" x14ac:dyDescent="0.35">
      <c r="R82" s="196"/>
      <c r="AJ82" s="196"/>
    </row>
    <row r="83" spans="18:36" x14ac:dyDescent="0.35">
      <c r="R83" s="196"/>
      <c r="AJ83" s="196"/>
    </row>
    <row r="84" spans="18:36" x14ac:dyDescent="0.35">
      <c r="R84" s="196"/>
      <c r="AJ84" s="196"/>
    </row>
    <row r="85" spans="18:36" x14ac:dyDescent="0.35">
      <c r="R85" s="196"/>
      <c r="AJ85" s="196"/>
    </row>
    <row r="86" spans="18:36" x14ac:dyDescent="0.35">
      <c r="R86" s="196"/>
      <c r="AJ86" s="196"/>
    </row>
    <row r="87" spans="18:36" x14ac:dyDescent="0.35">
      <c r="R87" s="196"/>
      <c r="AJ87" s="196"/>
    </row>
    <row r="88" spans="18:36" x14ac:dyDescent="0.35">
      <c r="R88" s="196"/>
      <c r="AJ88" s="196"/>
    </row>
    <row r="89" spans="18:36" x14ac:dyDescent="0.35">
      <c r="R89" s="196"/>
      <c r="AJ89" s="196"/>
    </row>
    <row r="90" spans="18:36" x14ac:dyDescent="0.35">
      <c r="R90" s="196"/>
      <c r="AJ90" s="196"/>
    </row>
    <row r="91" spans="18:36" x14ac:dyDescent="0.35">
      <c r="R91" s="196"/>
      <c r="AJ91" s="196"/>
    </row>
    <row r="92" spans="18:36" x14ac:dyDescent="0.35">
      <c r="R92" s="196"/>
      <c r="AJ92" s="196"/>
    </row>
    <row r="93" spans="18:36" x14ac:dyDescent="0.35">
      <c r="R93" s="196"/>
      <c r="AJ93" s="196"/>
    </row>
    <row r="94" spans="18:36" x14ac:dyDescent="0.35">
      <c r="R94" s="196"/>
      <c r="AJ94" s="196"/>
    </row>
    <row r="95" spans="18:36" x14ac:dyDescent="0.35">
      <c r="R95" s="196"/>
      <c r="AJ95" s="196"/>
    </row>
    <row r="96" spans="18:36" x14ac:dyDescent="0.35">
      <c r="R96" s="196"/>
      <c r="AJ96" s="196"/>
    </row>
    <row r="97" spans="18:36" x14ac:dyDescent="0.35">
      <c r="R97" s="196"/>
      <c r="AJ97" s="196"/>
    </row>
    <row r="98" spans="18:36" x14ac:dyDescent="0.35">
      <c r="R98" s="196"/>
      <c r="AJ98" s="196"/>
    </row>
    <row r="99" spans="18:36" x14ac:dyDescent="0.35">
      <c r="R99" s="196"/>
      <c r="AJ99" s="196"/>
    </row>
    <row r="100" spans="18:36" x14ac:dyDescent="0.35">
      <c r="R100" s="196"/>
      <c r="AJ100" s="196"/>
    </row>
    <row r="101" spans="18:36" x14ac:dyDescent="0.35">
      <c r="R101" s="196"/>
      <c r="AJ101" s="196"/>
    </row>
    <row r="102" spans="18:36" x14ac:dyDescent="0.35">
      <c r="R102" s="196"/>
      <c r="AJ102" s="196"/>
    </row>
    <row r="103" spans="18:36" x14ac:dyDescent="0.35">
      <c r="R103" s="196"/>
      <c r="AJ103" s="196"/>
    </row>
    <row r="104" spans="18:36" x14ac:dyDescent="0.35">
      <c r="R104" s="196"/>
      <c r="AJ104" s="196"/>
    </row>
    <row r="105" spans="18:36" x14ac:dyDescent="0.35">
      <c r="R105" s="196"/>
      <c r="AJ105" s="196"/>
    </row>
    <row r="106" spans="18:36" x14ac:dyDescent="0.35">
      <c r="R106" s="196"/>
      <c r="AJ106" s="196"/>
    </row>
    <row r="107" spans="18:36" x14ac:dyDescent="0.35">
      <c r="R107" s="196"/>
      <c r="AJ107" s="196"/>
    </row>
    <row r="108" spans="18:36" x14ac:dyDescent="0.35">
      <c r="R108" s="196"/>
      <c r="AJ108" s="196"/>
    </row>
    <row r="109" spans="18:36" x14ac:dyDescent="0.35">
      <c r="R109" s="196"/>
      <c r="AJ109" s="196"/>
    </row>
    <row r="110" spans="18:36" x14ac:dyDescent="0.35">
      <c r="R110" s="196"/>
      <c r="AJ110" s="196"/>
    </row>
    <row r="111" spans="18:36" x14ac:dyDescent="0.35">
      <c r="R111" s="196"/>
      <c r="AJ111" s="196"/>
    </row>
    <row r="112" spans="18:36" x14ac:dyDescent="0.35">
      <c r="R112" s="196"/>
      <c r="AJ112" s="196"/>
    </row>
    <row r="113" spans="18:36" x14ac:dyDescent="0.35">
      <c r="R113" s="196"/>
      <c r="AJ113" s="196"/>
    </row>
    <row r="114" spans="18:36" x14ac:dyDescent="0.35">
      <c r="R114" s="196"/>
      <c r="AJ114" s="196"/>
    </row>
    <row r="115" spans="18:36" x14ac:dyDescent="0.35">
      <c r="R115" s="196"/>
      <c r="AJ115" s="196"/>
    </row>
    <row r="116" spans="18:36" x14ac:dyDescent="0.35">
      <c r="R116" s="196"/>
      <c r="AJ116" s="196"/>
    </row>
    <row r="117" spans="18:36" x14ac:dyDescent="0.35">
      <c r="R117" s="196"/>
      <c r="AJ117" s="196"/>
    </row>
    <row r="118" spans="18:36" x14ac:dyDescent="0.35">
      <c r="R118" s="196"/>
      <c r="AJ118" s="196"/>
    </row>
    <row r="119" spans="18:36" x14ac:dyDescent="0.35">
      <c r="R119" s="196"/>
      <c r="AJ119" s="196"/>
    </row>
    <row r="120" spans="18:36" x14ac:dyDescent="0.35">
      <c r="R120" s="196"/>
      <c r="AJ120" s="196"/>
    </row>
    <row r="121" spans="18:36" x14ac:dyDescent="0.35">
      <c r="R121" s="196"/>
      <c r="AJ121" s="196"/>
    </row>
    <row r="122" spans="18:36" x14ac:dyDescent="0.35">
      <c r="R122" s="196"/>
      <c r="AJ122" s="196"/>
    </row>
    <row r="123" spans="18:36" x14ac:dyDescent="0.35">
      <c r="R123" s="196"/>
      <c r="AJ123" s="196"/>
    </row>
    <row r="124" spans="18:36" x14ac:dyDescent="0.35">
      <c r="R124" s="196"/>
      <c r="AJ124" s="196"/>
    </row>
    <row r="125" spans="18:36" x14ac:dyDescent="0.35">
      <c r="R125" s="196"/>
      <c r="AJ125" s="196"/>
    </row>
    <row r="126" spans="18:36" x14ac:dyDescent="0.35">
      <c r="R126" s="196"/>
      <c r="AJ126" s="196"/>
    </row>
    <row r="127" spans="18:36" x14ac:dyDescent="0.35">
      <c r="R127" s="196"/>
      <c r="AJ127" s="196"/>
    </row>
    <row r="128" spans="18:36" x14ac:dyDescent="0.35">
      <c r="R128" s="196"/>
      <c r="AJ128" s="196"/>
    </row>
    <row r="129" spans="18:36" x14ac:dyDescent="0.35">
      <c r="R129" s="196"/>
      <c r="AJ129" s="196"/>
    </row>
    <row r="130" spans="18:36" x14ac:dyDescent="0.35">
      <c r="R130" s="196"/>
      <c r="AJ130" s="196"/>
    </row>
  </sheetData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  <colBreaks count="2" manualBreakCount="2">
    <brk id="18" max="1048575" man="1"/>
    <brk id="3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525"/>
  <sheetViews>
    <sheetView showGridLines="0" zoomScaleNormal="100" workbookViewId="0"/>
  </sheetViews>
  <sheetFormatPr defaultColWidth="10.90625" defaultRowHeight="14.5" x14ac:dyDescent="0.35"/>
  <cols>
    <col min="1" max="1" width="18.7265625" customWidth="1"/>
    <col min="2" max="2" width="15.90625" customWidth="1"/>
    <col min="3" max="3" width="19.26953125" customWidth="1"/>
    <col min="4" max="4" width="21.6328125" bestFit="1" customWidth="1"/>
    <col min="5" max="5" width="26.1796875" bestFit="1" customWidth="1"/>
    <col min="6" max="200" width="9.1796875" customWidth="1"/>
  </cols>
  <sheetData>
    <row r="1" spans="1:7" ht="20" customHeight="1" x14ac:dyDescent="0.4">
      <c r="A1" s="1161" t="s">
        <v>415</v>
      </c>
    </row>
    <row r="3" spans="1:7" ht="15.5" x14ac:dyDescent="0.35">
      <c r="A3" s="11" t="s">
        <v>416</v>
      </c>
      <c r="G3" s="11" t="s">
        <v>477</v>
      </c>
    </row>
    <row r="4" spans="1:7" x14ac:dyDescent="0.35">
      <c r="A4" s="2" t="s">
        <v>10</v>
      </c>
      <c r="B4" s="2"/>
      <c r="C4" s="2"/>
      <c r="D4" s="2"/>
      <c r="E4" s="2"/>
    </row>
    <row r="5" spans="1:7" x14ac:dyDescent="0.35">
      <c r="A5" s="12" t="s">
        <v>18</v>
      </c>
      <c r="B5" s="15" t="s">
        <v>19</v>
      </c>
      <c r="C5" s="794" t="s">
        <v>20</v>
      </c>
      <c r="D5" s="794" t="s">
        <v>21</v>
      </c>
      <c r="E5" s="797" t="s">
        <v>22</v>
      </c>
    </row>
    <row r="6" spans="1:7" x14ac:dyDescent="0.35">
      <c r="A6" s="12" t="s">
        <v>23</v>
      </c>
      <c r="B6" s="15" t="s">
        <v>24</v>
      </c>
      <c r="C6" s="794">
        <v>24.758066442436</v>
      </c>
      <c r="D6" s="794">
        <v>30.7893166881605</v>
      </c>
      <c r="E6" s="797">
        <v>38.5350833735747</v>
      </c>
    </row>
    <row r="7" spans="1:7" x14ac:dyDescent="0.35">
      <c r="A7" s="13" t="s">
        <v>25</v>
      </c>
      <c r="B7" s="2" t="s">
        <v>24</v>
      </c>
      <c r="C7" s="796">
        <v>24.533322877067299</v>
      </c>
      <c r="D7" s="796">
        <v>30.3310885674316</v>
      </c>
      <c r="E7" s="798">
        <v>37.5101038726308</v>
      </c>
    </row>
    <row r="8" spans="1:7" x14ac:dyDescent="0.35">
      <c r="A8" s="13" t="s">
        <v>26</v>
      </c>
      <c r="B8" s="2" t="s">
        <v>24</v>
      </c>
      <c r="C8" s="796">
        <v>25.392875000214801</v>
      </c>
      <c r="D8" s="796">
        <v>30.144125955765698</v>
      </c>
      <c r="E8" s="798">
        <v>36.215991549242901</v>
      </c>
    </row>
    <row r="9" spans="1:7" x14ac:dyDescent="0.35">
      <c r="A9" s="13" t="s">
        <v>27</v>
      </c>
      <c r="B9" s="2" t="s">
        <v>24</v>
      </c>
      <c r="C9" s="796">
        <v>23.040288596177898</v>
      </c>
      <c r="D9" s="796">
        <v>27.4362676110776</v>
      </c>
      <c r="E9" s="798">
        <v>33.1294845432176</v>
      </c>
    </row>
    <row r="10" spans="1:7" x14ac:dyDescent="0.35">
      <c r="A10" s="13" t="s">
        <v>23</v>
      </c>
      <c r="B10" s="2" t="s">
        <v>28</v>
      </c>
      <c r="C10" s="796">
        <v>23.910835440717399</v>
      </c>
      <c r="D10" s="796">
        <v>29.1863217408936</v>
      </c>
      <c r="E10" s="798">
        <v>35.922681578915899</v>
      </c>
    </row>
    <row r="11" spans="1:7" x14ac:dyDescent="0.35">
      <c r="A11" s="13" t="s">
        <v>25</v>
      </c>
      <c r="B11" s="2" t="s">
        <v>28</v>
      </c>
      <c r="C11" s="796">
        <v>22.365124471435401</v>
      </c>
      <c r="D11" s="796">
        <v>27.596131719812298</v>
      </c>
      <c r="E11" s="798">
        <v>34.271749885788097</v>
      </c>
    </row>
    <row r="12" spans="1:7" x14ac:dyDescent="0.35">
      <c r="A12" s="13" t="s">
        <v>26</v>
      </c>
      <c r="B12" s="2" t="s">
        <v>28</v>
      </c>
      <c r="C12" s="796">
        <v>22.166110267432501</v>
      </c>
      <c r="D12" s="796">
        <v>26.534668888438102</v>
      </c>
      <c r="E12" s="798">
        <v>31.9826762935541</v>
      </c>
    </row>
    <row r="13" spans="1:7" x14ac:dyDescent="0.35">
      <c r="A13" s="13" t="s">
        <v>27</v>
      </c>
      <c r="B13" s="2" t="s">
        <v>28</v>
      </c>
      <c r="C13" s="796">
        <v>20.592850051063699</v>
      </c>
      <c r="D13" s="796">
        <v>24.8106828905191</v>
      </c>
      <c r="E13" s="798">
        <v>29.7855421042443</v>
      </c>
    </row>
    <row r="14" spans="1:7" x14ac:dyDescent="0.35">
      <c r="A14" s="13" t="s">
        <v>23</v>
      </c>
      <c r="B14" s="2" t="s">
        <v>29</v>
      </c>
      <c r="C14" s="796">
        <v>29.841148821769998</v>
      </c>
      <c r="D14" s="796">
        <v>37.077573058158599</v>
      </c>
      <c r="E14" s="798">
        <v>45.001696379995103</v>
      </c>
    </row>
    <row r="15" spans="1:7" x14ac:dyDescent="0.35">
      <c r="A15" s="13" t="s">
        <v>25</v>
      </c>
      <c r="B15" s="2" t="s">
        <v>29</v>
      </c>
      <c r="C15" s="796">
        <v>28.8394872947019</v>
      </c>
      <c r="D15" s="796">
        <v>35.823870569962899</v>
      </c>
      <c r="E15" s="798">
        <v>43.293724329899398</v>
      </c>
    </row>
    <row r="16" spans="1:7" x14ac:dyDescent="0.35">
      <c r="A16" s="13" t="s">
        <v>26</v>
      </c>
      <c r="B16" s="2" t="s">
        <v>29</v>
      </c>
      <c r="C16" s="796">
        <v>27.8503797081074</v>
      </c>
      <c r="D16" s="796">
        <v>34.477977230944099</v>
      </c>
      <c r="E16" s="798">
        <v>41.034064012658199</v>
      </c>
    </row>
    <row r="17" spans="1:7" x14ac:dyDescent="0.35">
      <c r="A17" s="13" t="s">
        <v>27</v>
      </c>
      <c r="B17" s="2" t="s">
        <v>29</v>
      </c>
      <c r="C17" s="796">
        <v>25.4541245617934</v>
      </c>
      <c r="D17" s="796">
        <v>32.249362317353501</v>
      </c>
      <c r="E17" s="798">
        <v>38.4169269226647</v>
      </c>
    </row>
    <row r="18" spans="1:7" x14ac:dyDescent="0.35">
      <c r="A18" s="13" t="s">
        <v>23</v>
      </c>
      <c r="B18" s="2" t="s">
        <v>30</v>
      </c>
      <c r="C18" s="796">
        <v>20.692436733316299</v>
      </c>
      <c r="D18" s="796">
        <v>26.7899029344767</v>
      </c>
      <c r="E18" s="798">
        <v>32.639682505867803</v>
      </c>
    </row>
    <row r="19" spans="1:7" x14ac:dyDescent="0.35">
      <c r="A19" s="13" t="s">
        <v>25</v>
      </c>
      <c r="B19" s="2" t="s">
        <v>30</v>
      </c>
      <c r="C19" s="796">
        <v>18.863419161445201</v>
      </c>
      <c r="D19" s="796">
        <v>24.619056520329298</v>
      </c>
      <c r="E19" s="798">
        <v>30.548966221778699</v>
      </c>
    </row>
    <row r="20" spans="1:7" x14ac:dyDescent="0.35">
      <c r="A20" s="13" t="s">
        <v>26</v>
      </c>
      <c r="B20" s="2" t="s">
        <v>30</v>
      </c>
      <c r="C20" s="796">
        <v>14.4079274512616</v>
      </c>
      <c r="D20" s="796">
        <v>20.276239933885702</v>
      </c>
      <c r="E20" s="798">
        <v>24.660461880482</v>
      </c>
    </row>
    <row r="21" spans="1:7" x14ac:dyDescent="0.35">
      <c r="A21" s="13" t="s">
        <v>27</v>
      </c>
      <c r="B21" s="2" t="s">
        <v>30</v>
      </c>
      <c r="C21" s="796">
        <v>14.104479981350201</v>
      </c>
      <c r="D21" s="796">
        <v>19.465251484349199</v>
      </c>
      <c r="E21" s="798">
        <v>23.833005055442101</v>
      </c>
    </row>
    <row r="22" spans="1:7" x14ac:dyDescent="0.35">
      <c r="A22" s="13" t="s">
        <v>23</v>
      </c>
      <c r="B22" s="2" t="s">
        <v>31</v>
      </c>
      <c r="C22" s="796">
        <v>23.9701063113449</v>
      </c>
      <c r="D22" s="796">
        <v>29.854204029704</v>
      </c>
      <c r="E22" s="798">
        <v>37.468546168181597</v>
      </c>
    </row>
    <row r="23" spans="1:7" x14ac:dyDescent="0.35">
      <c r="A23" s="13" t="s">
        <v>25</v>
      </c>
      <c r="B23" s="2" t="s">
        <v>31</v>
      </c>
      <c r="C23" s="796">
        <v>22.6633872868968</v>
      </c>
      <c r="D23" s="796">
        <v>28.645698183121301</v>
      </c>
      <c r="E23" s="798">
        <v>36.048054834080098</v>
      </c>
    </row>
    <row r="24" spans="1:7" x14ac:dyDescent="0.35">
      <c r="A24" s="13" t="s">
        <v>26</v>
      </c>
      <c r="B24" s="2" t="s">
        <v>31</v>
      </c>
      <c r="C24" s="796">
        <v>21.777755175318301</v>
      </c>
      <c r="D24" s="796">
        <v>27.262269505290998</v>
      </c>
      <c r="E24" s="798">
        <v>33.800366801974299</v>
      </c>
    </row>
    <row r="25" spans="1:7" x14ac:dyDescent="0.35">
      <c r="A25" s="14" t="s">
        <v>27</v>
      </c>
      <c r="B25" s="6" t="s">
        <v>31</v>
      </c>
      <c r="C25" s="795">
        <v>20.3097641062711</v>
      </c>
      <c r="D25" s="795">
        <v>25.257008644709501</v>
      </c>
      <c r="E25" s="799">
        <v>31.303965502826799</v>
      </c>
    </row>
    <row r="27" spans="1:7" ht="15.5" x14ac:dyDescent="0.35">
      <c r="A27" s="11" t="s">
        <v>417</v>
      </c>
      <c r="G27" s="11" t="s">
        <v>478</v>
      </c>
    </row>
    <row r="28" spans="1:7" x14ac:dyDescent="0.35">
      <c r="A28" s="2" t="s">
        <v>10</v>
      </c>
      <c r="B28" s="2"/>
      <c r="C28" s="2"/>
      <c r="D28" s="2"/>
      <c r="E28" s="2"/>
    </row>
    <row r="29" spans="1:7" x14ac:dyDescent="0.35">
      <c r="A29" s="12" t="s">
        <v>18</v>
      </c>
      <c r="B29" s="15" t="s">
        <v>19</v>
      </c>
      <c r="C29" s="794" t="s">
        <v>20</v>
      </c>
      <c r="D29" s="794" t="s">
        <v>21</v>
      </c>
      <c r="E29" s="797" t="s">
        <v>22</v>
      </c>
    </row>
    <row r="30" spans="1:7" x14ac:dyDescent="0.35">
      <c r="A30" s="12" t="s">
        <v>23</v>
      </c>
      <c r="B30" s="15" t="s">
        <v>24</v>
      </c>
      <c r="C30" s="794">
        <v>26.0176340681064</v>
      </c>
      <c r="D30" s="794">
        <v>33.878281275209801</v>
      </c>
      <c r="E30" s="797">
        <v>51.770832812208603</v>
      </c>
    </row>
    <row r="31" spans="1:7" x14ac:dyDescent="0.35">
      <c r="A31" s="13" t="s">
        <v>25</v>
      </c>
      <c r="B31" s="2" t="s">
        <v>24</v>
      </c>
      <c r="C31" s="796">
        <v>26.454410242535999</v>
      </c>
      <c r="D31" s="796">
        <v>33.194231186092701</v>
      </c>
      <c r="E31" s="798">
        <v>50.994467295486999</v>
      </c>
    </row>
    <row r="32" spans="1:7" x14ac:dyDescent="0.35">
      <c r="A32" s="13" t="s">
        <v>26</v>
      </c>
      <c r="B32" s="2" t="s">
        <v>24</v>
      </c>
      <c r="C32" s="796">
        <v>28.123609849503499</v>
      </c>
      <c r="D32" s="796">
        <v>35.1918095331012</v>
      </c>
      <c r="E32" s="798">
        <v>56.455034418950902</v>
      </c>
    </row>
    <row r="33" spans="1:5" x14ac:dyDescent="0.35">
      <c r="A33" s="13" t="s">
        <v>27</v>
      </c>
      <c r="B33" s="2" t="s">
        <v>24</v>
      </c>
      <c r="C33" s="796">
        <v>24.9357660162649</v>
      </c>
      <c r="D33" s="796">
        <v>31.638877921801999</v>
      </c>
      <c r="E33" s="798">
        <v>50.913775058368898</v>
      </c>
    </row>
    <row r="34" spans="1:5" x14ac:dyDescent="0.35">
      <c r="A34" s="13" t="s">
        <v>23</v>
      </c>
      <c r="B34" s="2" t="s">
        <v>28</v>
      </c>
      <c r="C34" s="796">
        <v>29.2127503358873</v>
      </c>
      <c r="D34" s="796">
        <v>36.406293617147398</v>
      </c>
      <c r="E34" s="798">
        <v>52.263954897354999</v>
      </c>
    </row>
    <row r="35" spans="1:5" x14ac:dyDescent="0.35">
      <c r="A35" s="13" t="s">
        <v>25</v>
      </c>
      <c r="B35" s="2" t="s">
        <v>28</v>
      </c>
      <c r="C35" s="796">
        <v>27.925429437935598</v>
      </c>
      <c r="D35" s="796">
        <v>34.832134438030003</v>
      </c>
      <c r="E35" s="798">
        <v>49.594548540539002</v>
      </c>
    </row>
    <row r="36" spans="1:5" x14ac:dyDescent="0.35">
      <c r="A36" s="13" t="s">
        <v>26</v>
      </c>
      <c r="B36" s="2" t="s">
        <v>28</v>
      </c>
      <c r="C36" s="796">
        <v>27.8852248287698</v>
      </c>
      <c r="D36" s="796">
        <v>35.125802176998</v>
      </c>
      <c r="E36" s="798">
        <v>52.330914710727797</v>
      </c>
    </row>
    <row r="37" spans="1:5" x14ac:dyDescent="0.35">
      <c r="A37" s="13" t="s">
        <v>27</v>
      </c>
      <c r="B37" s="2" t="s">
        <v>28</v>
      </c>
      <c r="C37" s="796">
        <v>26.260212543561298</v>
      </c>
      <c r="D37" s="796">
        <v>33.810922057330004</v>
      </c>
      <c r="E37" s="798">
        <v>52.704329417535803</v>
      </c>
    </row>
    <row r="38" spans="1:5" x14ac:dyDescent="0.35">
      <c r="A38" s="13" t="s">
        <v>23</v>
      </c>
      <c r="B38" s="2" t="s">
        <v>29</v>
      </c>
      <c r="C38" s="796">
        <v>35.9098472328645</v>
      </c>
      <c r="D38" s="796">
        <v>44.166379302477701</v>
      </c>
      <c r="E38" s="798">
        <v>64.460562812135393</v>
      </c>
    </row>
    <row r="39" spans="1:5" x14ac:dyDescent="0.35">
      <c r="A39" s="13" t="s">
        <v>25</v>
      </c>
      <c r="B39" s="2" t="s">
        <v>29</v>
      </c>
      <c r="C39" s="796">
        <v>35.606421195845201</v>
      </c>
      <c r="D39" s="796">
        <v>43.259704526954003</v>
      </c>
      <c r="E39" s="798">
        <v>64.662979607143996</v>
      </c>
    </row>
    <row r="40" spans="1:5" x14ac:dyDescent="0.35">
      <c r="A40" s="13" t="s">
        <v>26</v>
      </c>
      <c r="B40" s="2" t="s">
        <v>29</v>
      </c>
      <c r="C40" s="796">
        <v>34.034769963248301</v>
      </c>
      <c r="D40" s="796">
        <v>41.447298940928903</v>
      </c>
      <c r="E40" s="798">
        <v>61.848245472399697</v>
      </c>
    </row>
    <row r="41" spans="1:5" x14ac:dyDescent="0.35">
      <c r="A41" s="13" t="s">
        <v>27</v>
      </c>
      <c r="B41" s="2" t="s">
        <v>29</v>
      </c>
      <c r="C41" s="796">
        <v>32.137068063430497</v>
      </c>
      <c r="D41" s="796">
        <v>39.3699008868508</v>
      </c>
      <c r="E41" s="798">
        <v>60.380930112995898</v>
      </c>
    </row>
    <row r="42" spans="1:5" x14ac:dyDescent="0.35">
      <c r="A42" s="13" t="s">
        <v>23</v>
      </c>
      <c r="B42" s="2" t="s">
        <v>30</v>
      </c>
      <c r="C42" s="796">
        <v>27.505402310376301</v>
      </c>
      <c r="D42" s="796">
        <v>32.269831552656498</v>
      </c>
      <c r="E42" s="798">
        <v>43.370360994082297</v>
      </c>
    </row>
    <row r="43" spans="1:5" x14ac:dyDescent="0.35">
      <c r="A43" s="13" t="s">
        <v>25</v>
      </c>
      <c r="B43" s="2" t="s">
        <v>30</v>
      </c>
      <c r="C43" s="796">
        <v>26.4603827253211</v>
      </c>
      <c r="D43" s="796">
        <v>30.872997697120301</v>
      </c>
      <c r="E43" s="798">
        <v>42.473667555353799</v>
      </c>
    </row>
    <row r="44" spans="1:5" x14ac:dyDescent="0.35">
      <c r="A44" s="13" t="s">
        <v>26</v>
      </c>
      <c r="B44" s="2" t="s">
        <v>30</v>
      </c>
      <c r="C44" s="796">
        <v>23.750071731404699</v>
      </c>
      <c r="D44" s="796">
        <v>28.192190622579101</v>
      </c>
      <c r="E44" s="798">
        <v>37.920214331887102</v>
      </c>
    </row>
    <row r="45" spans="1:5" x14ac:dyDescent="0.35">
      <c r="A45" s="13" t="s">
        <v>27</v>
      </c>
      <c r="B45" s="2" t="s">
        <v>30</v>
      </c>
      <c r="C45" s="796">
        <v>23.139499116527102</v>
      </c>
      <c r="D45" s="796">
        <v>27.4343397614374</v>
      </c>
      <c r="E45" s="798">
        <v>38.172915122000902</v>
      </c>
    </row>
    <row r="46" spans="1:5" x14ac:dyDescent="0.35">
      <c r="A46" s="13" t="s">
        <v>23</v>
      </c>
      <c r="B46" s="2" t="s">
        <v>31</v>
      </c>
      <c r="C46" s="796">
        <v>28.2676951345499</v>
      </c>
      <c r="D46" s="796">
        <v>36.014077318526098</v>
      </c>
      <c r="E46" s="798">
        <v>52.398768959945897</v>
      </c>
    </row>
    <row r="47" spans="1:5" x14ac:dyDescent="0.35">
      <c r="A47" s="13" t="s">
        <v>25</v>
      </c>
      <c r="B47" s="2" t="s">
        <v>31</v>
      </c>
      <c r="C47" s="796">
        <v>27.6222575982572</v>
      </c>
      <c r="D47" s="796">
        <v>34.844797220805397</v>
      </c>
      <c r="E47" s="798">
        <v>50.744155657498197</v>
      </c>
    </row>
    <row r="48" spans="1:5" x14ac:dyDescent="0.35">
      <c r="A48" s="13" t="s">
        <v>26</v>
      </c>
      <c r="B48" s="2" t="s">
        <v>31</v>
      </c>
      <c r="C48" s="796">
        <v>27.6247923378866</v>
      </c>
      <c r="D48" s="796">
        <v>35.043086496827499</v>
      </c>
      <c r="E48" s="798">
        <v>52.506116065603798</v>
      </c>
    </row>
    <row r="49" spans="1:7" x14ac:dyDescent="0.35">
      <c r="A49" s="14" t="s">
        <v>27</v>
      </c>
      <c r="B49" s="6" t="s">
        <v>31</v>
      </c>
      <c r="C49" s="795">
        <v>25.497858270083398</v>
      </c>
      <c r="D49" s="795">
        <v>32.873232193366</v>
      </c>
      <c r="E49" s="799">
        <v>50.790440712211101</v>
      </c>
    </row>
    <row r="51" spans="1:7" ht="15.5" x14ac:dyDescent="0.35">
      <c r="A51" s="11" t="s">
        <v>418</v>
      </c>
      <c r="G51" s="11" t="s">
        <v>419</v>
      </c>
    </row>
    <row r="52" spans="1:7" x14ac:dyDescent="0.35">
      <c r="A52" s="2" t="s">
        <v>10</v>
      </c>
      <c r="B52" s="2"/>
      <c r="C52" s="2"/>
      <c r="D52" s="2"/>
      <c r="E52" s="2"/>
    </row>
    <row r="53" spans="1:7" x14ac:dyDescent="0.35">
      <c r="A53" s="12" t="s">
        <v>18</v>
      </c>
      <c r="B53" s="15" t="s">
        <v>19</v>
      </c>
      <c r="C53" s="1058" t="s">
        <v>20</v>
      </c>
      <c r="D53" s="1058" t="s">
        <v>21</v>
      </c>
      <c r="E53" s="1061" t="s">
        <v>22</v>
      </c>
    </row>
    <row r="54" spans="1:7" x14ac:dyDescent="0.35">
      <c r="A54" s="12" t="s">
        <v>23</v>
      </c>
      <c r="B54" s="15" t="s">
        <v>24</v>
      </c>
      <c r="C54" s="1058">
        <v>660.16044444444401</v>
      </c>
      <c r="D54" s="1058">
        <v>1075.1465462506801</v>
      </c>
      <c r="E54" s="1061">
        <v>1708.6998793103401</v>
      </c>
    </row>
    <row r="55" spans="1:7" x14ac:dyDescent="0.35">
      <c r="A55" s="13" t="s">
        <v>25</v>
      </c>
      <c r="B55" s="2" t="s">
        <v>24</v>
      </c>
      <c r="C55" s="1060">
        <v>656.07231055900604</v>
      </c>
      <c r="D55" s="1060">
        <v>1069.0158695652201</v>
      </c>
      <c r="E55" s="1062">
        <v>1696.625</v>
      </c>
    </row>
    <row r="56" spans="1:7" x14ac:dyDescent="0.35">
      <c r="A56" s="13" t="s">
        <v>26</v>
      </c>
      <c r="B56" s="2" t="s">
        <v>24</v>
      </c>
      <c r="C56" s="1060">
        <v>744.24130000000002</v>
      </c>
      <c r="D56" s="1060">
        <v>1201.44029304029</v>
      </c>
      <c r="E56" s="1062">
        <v>1885.6483516483499</v>
      </c>
    </row>
    <row r="57" spans="1:7" x14ac:dyDescent="0.35">
      <c r="A57" s="13" t="s">
        <v>27</v>
      </c>
      <c r="B57" s="2" t="s">
        <v>24</v>
      </c>
      <c r="C57" s="1060">
        <v>713.00155555555602</v>
      </c>
      <c r="D57" s="1060">
        <v>1166.4298850574701</v>
      </c>
      <c r="E57" s="1062">
        <v>1848.77555193237</v>
      </c>
    </row>
    <row r="58" spans="1:7" x14ac:dyDescent="0.35">
      <c r="A58" s="13" t="s">
        <v>23</v>
      </c>
      <c r="B58" s="2" t="s">
        <v>28</v>
      </c>
      <c r="C58" s="1060">
        <v>800.18728070175496</v>
      </c>
      <c r="D58" s="1060">
        <v>1372.7498127285801</v>
      </c>
      <c r="E58" s="1062">
        <v>2212.88895547115</v>
      </c>
    </row>
    <row r="59" spans="1:7" x14ac:dyDescent="0.35">
      <c r="A59" s="13" t="s">
        <v>25</v>
      </c>
      <c r="B59" s="2" t="s">
        <v>28</v>
      </c>
      <c r="C59" s="1060">
        <v>762.69692160291197</v>
      </c>
      <c r="D59" s="1060">
        <v>1304.4890214601201</v>
      </c>
      <c r="E59" s="1062">
        <v>2097.6919498584002</v>
      </c>
    </row>
    <row r="60" spans="1:7" x14ac:dyDescent="0.35">
      <c r="A60" s="13" t="s">
        <v>26</v>
      </c>
      <c r="B60" s="2" t="s">
        <v>28</v>
      </c>
      <c r="C60" s="1060">
        <v>871.47573713143402</v>
      </c>
      <c r="D60" s="1060">
        <v>1467.85061498708</v>
      </c>
      <c r="E60" s="1062">
        <v>2336.1012207277599</v>
      </c>
    </row>
    <row r="61" spans="1:7" x14ac:dyDescent="0.35">
      <c r="A61" s="13" t="s">
        <v>27</v>
      </c>
      <c r="B61" s="2" t="s">
        <v>28</v>
      </c>
      <c r="C61" s="1060">
        <v>871.04833640434799</v>
      </c>
      <c r="D61" s="1060">
        <v>1490.7641025641001</v>
      </c>
      <c r="E61" s="1062">
        <v>2399.30922171563</v>
      </c>
    </row>
    <row r="62" spans="1:7" x14ac:dyDescent="0.35">
      <c r="A62" s="13" t="s">
        <v>23</v>
      </c>
      <c r="B62" s="2" t="s">
        <v>29</v>
      </c>
      <c r="C62" s="1060">
        <v>692.03750610500595</v>
      </c>
      <c r="D62" s="1060">
        <v>1145.61855140751</v>
      </c>
      <c r="E62" s="1062">
        <v>1795.97912087912</v>
      </c>
    </row>
    <row r="63" spans="1:7" x14ac:dyDescent="0.35">
      <c r="A63" s="13" t="s">
        <v>25</v>
      </c>
      <c r="B63" s="2" t="s">
        <v>29</v>
      </c>
      <c r="C63" s="1060">
        <v>696.53416335145403</v>
      </c>
      <c r="D63" s="1060">
        <v>1151.50032733224</v>
      </c>
      <c r="E63" s="1062">
        <v>1809.8434241289301</v>
      </c>
    </row>
    <row r="64" spans="1:7" x14ac:dyDescent="0.35">
      <c r="A64" s="13" t="s">
        <v>26</v>
      </c>
      <c r="B64" s="2" t="s">
        <v>29</v>
      </c>
      <c r="C64" s="1060">
        <v>736.85244999999998</v>
      </c>
      <c r="D64" s="1060">
        <v>1218.62029569892</v>
      </c>
      <c r="E64" s="1062">
        <v>1904.5184999999999</v>
      </c>
    </row>
    <row r="65" spans="1:7" x14ac:dyDescent="0.35">
      <c r="A65" s="13" t="s">
        <v>27</v>
      </c>
      <c r="B65" s="2" t="s">
        <v>29</v>
      </c>
      <c r="C65" s="1060">
        <v>706.743798534799</v>
      </c>
      <c r="D65" s="1060">
        <v>1171.7095771619699</v>
      </c>
      <c r="E65" s="1062">
        <v>1852.9591275364</v>
      </c>
    </row>
    <row r="66" spans="1:7" x14ac:dyDescent="0.35">
      <c r="A66" s="13" t="s">
        <v>23</v>
      </c>
      <c r="B66" s="2" t="s">
        <v>30</v>
      </c>
      <c r="C66" s="1060">
        <v>775.37061147734903</v>
      </c>
      <c r="D66" s="1060">
        <v>1228.9929883867901</v>
      </c>
      <c r="E66" s="1062">
        <v>1829.55755443059</v>
      </c>
    </row>
    <row r="67" spans="1:7" x14ac:dyDescent="0.35">
      <c r="A67" s="13" t="s">
        <v>25</v>
      </c>
      <c r="B67" s="2" t="s">
        <v>30</v>
      </c>
      <c r="C67" s="1060">
        <v>758.29161079687003</v>
      </c>
      <c r="D67" s="1060">
        <v>1190.1875</v>
      </c>
      <c r="E67" s="1062">
        <v>1772.32056777818</v>
      </c>
    </row>
    <row r="68" spans="1:7" x14ac:dyDescent="0.35">
      <c r="A68" s="13" t="s">
        <v>26</v>
      </c>
      <c r="B68" s="2" t="s">
        <v>30</v>
      </c>
      <c r="C68" s="1060">
        <v>806.70317372959096</v>
      </c>
      <c r="D68" s="1060">
        <v>1264.4540659340701</v>
      </c>
      <c r="E68" s="1062">
        <v>1885.0592615150799</v>
      </c>
    </row>
    <row r="69" spans="1:7" x14ac:dyDescent="0.35">
      <c r="A69" s="13" t="s">
        <v>27</v>
      </c>
      <c r="B69" s="2" t="s">
        <v>30</v>
      </c>
      <c r="C69" s="1060">
        <v>799.43844444444403</v>
      </c>
      <c r="D69" s="1060">
        <v>1261.8592222222201</v>
      </c>
      <c r="E69" s="1062">
        <v>1903.38461538462</v>
      </c>
    </row>
    <row r="70" spans="1:7" x14ac:dyDescent="0.35">
      <c r="A70" s="13" t="s">
        <v>23</v>
      </c>
      <c r="B70" s="2" t="s">
        <v>31</v>
      </c>
      <c r="C70" s="1060">
        <v>733.10577975216302</v>
      </c>
      <c r="D70" s="1060">
        <v>1219.3253594297501</v>
      </c>
      <c r="E70" s="1062">
        <v>1943.40732894399</v>
      </c>
    </row>
    <row r="71" spans="1:7" x14ac:dyDescent="0.35">
      <c r="A71" s="13" t="s">
        <v>25</v>
      </c>
      <c r="B71" s="2" t="s">
        <v>31</v>
      </c>
      <c r="C71" s="1060">
        <v>717.06510989010997</v>
      </c>
      <c r="D71" s="1060">
        <v>1185.8543856281101</v>
      </c>
      <c r="E71" s="1062">
        <v>1884.9850933667799</v>
      </c>
    </row>
    <row r="72" spans="1:7" x14ac:dyDescent="0.35">
      <c r="A72" s="13" t="s">
        <v>26</v>
      </c>
      <c r="B72" s="2" t="s">
        <v>31</v>
      </c>
      <c r="C72" s="1060">
        <v>798.45744744386002</v>
      </c>
      <c r="D72" s="1060">
        <v>1310.22176666666</v>
      </c>
      <c r="E72" s="1062">
        <v>2059.68566697192</v>
      </c>
    </row>
    <row r="73" spans="1:7" x14ac:dyDescent="0.35">
      <c r="A73" s="14" t="s">
        <v>27</v>
      </c>
      <c r="B73" s="6" t="s">
        <v>31</v>
      </c>
      <c r="C73" s="1059">
        <v>783.47127329192597</v>
      </c>
      <c r="D73" s="1059">
        <v>1300.00317367415</v>
      </c>
      <c r="E73" s="1063">
        <v>2077.0527188328902</v>
      </c>
    </row>
    <row r="75" spans="1:7" ht="15.5" x14ac:dyDescent="0.35">
      <c r="A75" s="11" t="s">
        <v>420</v>
      </c>
      <c r="G75" s="11" t="s">
        <v>421</v>
      </c>
    </row>
    <row r="76" spans="1:7" x14ac:dyDescent="0.35">
      <c r="A76" s="2" t="s">
        <v>10</v>
      </c>
      <c r="B76" s="2"/>
      <c r="C76" s="2"/>
      <c r="D76" s="2"/>
      <c r="E76" s="2"/>
    </row>
    <row r="77" spans="1:7" x14ac:dyDescent="0.35">
      <c r="A77" s="12" t="s">
        <v>18</v>
      </c>
      <c r="B77" s="15" t="s">
        <v>19</v>
      </c>
      <c r="C77" s="1058" t="s">
        <v>20</v>
      </c>
      <c r="D77" s="1058" t="s">
        <v>21</v>
      </c>
      <c r="E77" s="1061" t="s">
        <v>22</v>
      </c>
    </row>
    <row r="78" spans="1:7" x14ac:dyDescent="0.35">
      <c r="A78" s="12" t="s">
        <v>23</v>
      </c>
      <c r="B78" s="15" t="s">
        <v>24</v>
      </c>
      <c r="C78" s="1058">
        <v>558.94643514094605</v>
      </c>
      <c r="D78" s="1058">
        <v>1809.78362563775</v>
      </c>
      <c r="E78" s="1061">
        <v>4681.8187295417301</v>
      </c>
    </row>
    <row r="79" spans="1:7" x14ac:dyDescent="0.35">
      <c r="A79" s="13" t="s">
        <v>25</v>
      </c>
      <c r="B79" s="2" t="s">
        <v>24</v>
      </c>
      <c r="C79" s="1060">
        <v>518.21171057145898</v>
      </c>
      <c r="D79" s="1060">
        <v>1723.82597826087</v>
      </c>
      <c r="E79" s="1062">
        <v>4365.7330709507896</v>
      </c>
    </row>
    <row r="80" spans="1:7" x14ac:dyDescent="0.35">
      <c r="A80" s="13" t="s">
        <v>26</v>
      </c>
      <c r="B80" s="2" t="s">
        <v>24</v>
      </c>
      <c r="C80" s="1060">
        <v>386.88021739130397</v>
      </c>
      <c r="D80" s="1060">
        <v>1298.8195652173899</v>
      </c>
      <c r="E80" s="1062">
        <v>3456.0753949275299</v>
      </c>
    </row>
    <row r="81" spans="1:5" x14ac:dyDescent="0.35">
      <c r="A81" s="13" t="s">
        <v>27</v>
      </c>
      <c r="B81" s="2" t="s">
        <v>24</v>
      </c>
      <c r="C81" s="1060">
        <v>407.43450000000001</v>
      </c>
      <c r="D81" s="1060">
        <v>1325.05889540567</v>
      </c>
      <c r="E81" s="1062">
        <v>3528.37976800977</v>
      </c>
    </row>
    <row r="82" spans="1:5" x14ac:dyDescent="0.35">
      <c r="A82" s="13" t="s">
        <v>23</v>
      </c>
      <c r="B82" s="2" t="s">
        <v>28</v>
      </c>
      <c r="C82" s="1060">
        <v>717.40160024154602</v>
      </c>
      <c r="D82" s="1060">
        <v>1928.3333333333301</v>
      </c>
      <c r="E82" s="1062">
        <v>4977.0804597701199</v>
      </c>
    </row>
    <row r="83" spans="1:5" x14ac:dyDescent="0.35">
      <c r="A83" s="13" t="s">
        <v>25</v>
      </c>
      <c r="B83" s="2" t="s">
        <v>28</v>
      </c>
      <c r="C83" s="1060">
        <v>685.00873907615505</v>
      </c>
      <c r="D83" s="1060">
        <v>1853.2655518394599</v>
      </c>
      <c r="E83" s="1062">
        <v>4746.0106382978702</v>
      </c>
    </row>
    <row r="84" spans="1:5" x14ac:dyDescent="0.35">
      <c r="A84" s="13" t="s">
        <v>26</v>
      </c>
      <c r="B84" s="2" t="s">
        <v>28</v>
      </c>
      <c r="C84" s="1060">
        <v>531.32836970424898</v>
      </c>
      <c r="D84" s="1060">
        <v>1546.1196739130401</v>
      </c>
      <c r="E84" s="1062">
        <v>3973.6958259397102</v>
      </c>
    </row>
    <row r="85" spans="1:5" x14ac:dyDescent="0.35">
      <c r="A85" s="13" t="s">
        <v>27</v>
      </c>
      <c r="B85" s="2" t="s">
        <v>28</v>
      </c>
      <c r="C85" s="1060">
        <v>459.46719686620003</v>
      </c>
      <c r="D85" s="1060">
        <v>1361.7978116423501</v>
      </c>
      <c r="E85" s="1062">
        <v>3653.0584246398698</v>
      </c>
    </row>
    <row r="86" spans="1:5" x14ac:dyDescent="0.35">
      <c r="A86" s="13" t="s">
        <v>23</v>
      </c>
      <c r="B86" s="2" t="s">
        <v>29</v>
      </c>
      <c r="C86" s="1060">
        <v>287.10402363593801</v>
      </c>
      <c r="D86" s="1060">
        <v>1200.7543632837801</v>
      </c>
      <c r="E86" s="1062">
        <v>3461.72615498197</v>
      </c>
    </row>
    <row r="87" spans="1:5" x14ac:dyDescent="0.35">
      <c r="A87" s="13" t="s">
        <v>25</v>
      </c>
      <c r="B87" s="2" t="s">
        <v>29</v>
      </c>
      <c r="C87" s="1060">
        <v>268.77019801658201</v>
      </c>
      <c r="D87" s="1060">
        <v>1121.3457124183001</v>
      </c>
      <c r="E87" s="1062">
        <v>3181.35787127504</v>
      </c>
    </row>
    <row r="88" spans="1:5" x14ac:dyDescent="0.35">
      <c r="A88" s="13" t="s">
        <v>26</v>
      </c>
      <c r="B88" s="2" t="s">
        <v>29</v>
      </c>
      <c r="C88" s="1060">
        <v>267.96689209945498</v>
      </c>
      <c r="D88" s="1060">
        <v>1082</v>
      </c>
      <c r="E88" s="1062">
        <v>3047.7681114551101</v>
      </c>
    </row>
    <row r="89" spans="1:5" x14ac:dyDescent="0.35">
      <c r="A89" s="13" t="s">
        <v>27</v>
      </c>
      <c r="B89" s="2" t="s">
        <v>29</v>
      </c>
      <c r="C89" s="1060">
        <v>260.18778998778998</v>
      </c>
      <c r="D89" s="1060">
        <v>1006.25656448814</v>
      </c>
      <c r="E89" s="1062">
        <v>2815.1673992674</v>
      </c>
    </row>
    <row r="90" spans="1:5" x14ac:dyDescent="0.35">
      <c r="A90" s="13" t="s">
        <v>23</v>
      </c>
      <c r="B90" s="2" t="s">
        <v>30</v>
      </c>
      <c r="C90" s="1060">
        <v>698.47068881289704</v>
      </c>
      <c r="D90" s="1060">
        <v>1862.42068965517</v>
      </c>
      <c r="E90" s="1062">
        <v>4601.8772784020002</v>
      </c>
    </row>
    <row r="91" spans="1:5" x14ac:dyDescent="0.35">
      <c r="A91" s="13" t="s">
        <v>25</v>
      </c>
      <c r="B91" s="2" t="s">
        <v>30</v>
      </c>
      <c r="C91" s="1060">
        <v>649.81687142258897</v>
      </c>
      <c r="D91" s="1060">
        <v>1779.8975177305001</v>
      </c>
      <c r="E91" s="1062">
        <v>4512.6969663837299</v>
      </c>
    </row>
    <row r="92" spans="1:5" x14ac:dyDescent="0.35">
      <c r="A92" s="13" t="s">
        <v>26</v>
      </c>
      <c r="B92" s="2" t="s">
        <v>30</v>
      </c>
      <c r="C92" s="1060">
        <v>642.20084562417298</v>
      </c>
      <c r="D92" s="1060">
        <v>1672.2432888394601</v>
      </c>
      <c r="E92" s="1062">
        <v>4281.5367267464399</v>
      </c>
    </row>
    <row r="93" spans="1:5" x14ac:dyDescent="0.35">
      <c r="A93" s="13" t="s">
        <v>27</v>
      </c>
      <c r="B93" s="2" t="s">
        <v>30</v>
      </c>
      <c r="C93" s="1060">
        <v>651.05053763440901</v>
      </c>
      <c r="D93" s="1060">
        <v>1653.2967032966999</v>
      </c>
      <c r="E93" s="1062">
        <v>4191.9740441891799</v>
      </c>
    </row>
    <row r="94" spans="1:5" x14ac:dyDescent="0.35">
      <c r="A94" s="13" t="s">
        <v>23</v>
      </c>
      <c r="B94" s="2" t="s">
        <v>31</v>
      </c>
      <c r="C94" s="1060">
        <v>599.40116600790498</v>
      </c>
      <c r="D94" s="1060">
        <v>1793.8160919540201</v>
      </c>
      <c r="E94" s="1062">
        <v>4636.4285888970398</v>
      </c>
    </row>
    <row r="95" spans="1:5" x14ac:dyDescent="0.35">
      <c r="A95" s="13" t="s">
        <v>25</v>
      </c>
      <c r="B95" s="2" t="s">
        <v>31</v>
      </c>
      <c r="C95" s="1060">
        <v>565.27106608845895</v>
      </c>
      <c r="D95" s="1060">
        <v>1708.76083593473</v>
      </c>
      <c r="E95" s="1062">
        <v>4381.0494002229698</v>
      </c>
    </row>
    <row r="96" spans="1:5" x14ac:dyDescent="0.35">
      <c r="A96" s="13" t="s">
        <v>26</v>
      </c>
      <c r="B96" s="2" t="s">
        <v>31</v>
      </c>
      <c r="C96" s="1060">
        <v>457.29349845201199</v>
      </c>
      <c r="D96" s="1060">
        <v>1425.8269565217399</v>
      </c>
      <c r="E96" s="1062">
        <v>3721.1</v>
      </c>
    </row>
    <row r="97" spans="1:7" x14ac:dyDescent="0.35">
      <c r="A97" s="14" t="s">
        <v>27</v>
      </c>
      <c r="B97" s="6" t="s">
        <v>31</v>
      </c>
      <c r="C97" s="1059">
        <v>438.56673679289401</v>
      </c>
      <c r="D97" s="1059">
        <v>1346.6789610389601</v>
      </c>
      <c r="E97" s="1063">
        <v>3578.9</v>
      </c>
    </row>
    <row r="99" spans="1:7" ht="15.5" x14ac:dyDescent="0.35">
      <c r="A99" s="11" t="s">
        <v>423</v>
      </c>
      <c r="G99" s="11" t="s">
        <v>616</v>
      </c>
    </row>
    <row r="100" spans="1:7" x14ac:dyDescent="0.35">
      <c r="A100" s="2" t="s">
        <v>10</v>
      </c>
      <c r="B100" s="2"/>
      <c r="C100" s="2"/>
      <c r="D100" s="2"/>
      <c r="E100" s="2"/>
    </row>
    <row r="101" spans="1:7" x14ac:dyDescent="0.35">
      <c r="A101" s="1147" t="s">
        <v>18</v>
      </c>
      <c r="B101" s="1148" t="s">
        <v>19</v>
      </c>
      <c r="C101" s="1162" t="s">
        <v>424</v>
      </c>
    </row>
    <row r="102" spans="1:7" x14ac:dyDescent="0.35">
      <c r="A102" s="1163" t="s">
        <v>426</v>
      </c>
      <c r="B102" s="1152" t="s">
        <v>24</v>
      </c>
      <c r="C102" s="1164">
        <v>132.27220858895706</v>
      </c>
    </row>
    <row r="103" spans="1:7" x14ac:dyDescent="0.35">
      <c r="A103" s="1165" t="s">
        <v>427</v>
      </c>
      <c r="B103" s="1150" t="s">
        <v>24</v>
      </c>
      <c r="C103" s="1166">
        <v>99.81069468267583</v>
      </c>
    </row>
    <row r="104" spans="1:7" x14ac:dyDescent="0.35">
      <c r="A104" s="1165" t="s">
        <v>428</v>
      </c>
      <c r="B104" s="1150" t="s">
        <v>24</v>
      </c>
      <c r="C104" s="1166">
        <v>45.209312977099238</v>
      </c>
    </row>
    <row r="105" spans="1:7" x14ac:dyDescent="0.35">
      <c r="A105" s="1169" t="s">
        <v>429</v>
      </c>
      <c r="B105" s="1150" t="s">
        <v>24</v>
      </c>
      <c r="C105" s="1166">
        <v>67.72</v>
      </c>
    </row>
    <row r="106" spans="1:7" x14ac:dyDescent="0.35">
      <c r="A106" s="1165" t="s">
        <v>426</v>
      </c>
      <c r="B106" s="1150" t="s">
        <v>28</v>
      </c>
      <c r="C106" s="1166">
        <v>101.15061349693252</v>
      </c>
    </row>
    <row r="107" spans="1:7" x14ac:dyDescent="0.35">
      <c r="A107" s="1165" t="s">
        <v>427</v>
      </c>
      <c r="B107" s="1150" t="s">
        <v>28</v>
      </c>
      <c r="C107" s="1166">
        <v>91.649871355060043</v>
      </c>
    </row>
    <row r="108" spans="1:7" x14ac:dyDescent="0.35">
      <c r="A108" s="1165" t="s">
        <v>428</v>
      </c>
      <c r="B108" s="1150" t="s">
        <v>28</v>
      </c>
      <c r="C108" s="1166">
        <v>54.677837150127225</v>
      </c>
    </row>
    <row r="109" spans="1:7" x14ac:dyDescent="0.35">
      <c r="A109" s="1169" t="s">
        <v>429</v>
      </c>
      <c r="B109" s="1150" t="s">
        <v>28</v>
      </c>
      <c r="C109" s="1166">
        <v>103.93</v>
      </c>
    </row>
    <row r="110" spans="1:7" x14ac:dyDescent="0.35">
      <c r="A110" s="1165" t="s">
        <v>426</v>
      </c>
      <c r="B110" s="1150" t="s">
        <v>29</v>
      </c>
      <c r="C110" s="1166">
        <v>140.61184049079756</v>
      </c>
    </row>
    <row r="111" spans="1:7" x14ac:dyDescent="0.35">
      <c r="A111" s="1165" t="s">
        <v>427</v>
      </c>
      <c r="B111" s="1150" t="s">
        <v>29</v>
      </c>
      <c r="C111" s="1166">
        <v>86.857512864493998</v>
      </c>
    </row>
    <row r="112" spans="1:7" x14ac:dyDescent="0.35">
      <c r="A112" s="1165" t="s">
        <v>428</v>
      </c>
      <c r="B112" s="1150" t="s">
        <v>29</v>
      </c>
      <c r="C112" s="1166">
        <v>48.361984732824432</v>
      </c>
    </row>
    <row r="113" spans="1:7" x14ac:dyDescent="0.35">
      <c r="A113" s="1169" t="s">
        <v>429</v>
      </c>
      <c r="B113" s="1150" t="s">
        <v>29</v>
      </c>
      <c r="C113" s="1166">
        <v>80.06</v>
      </c>
    </row>
    <row r="114" spans="1:7" x14ac:dyDescent="0.35">
      <c r="A114" s="1165" t="s">
        <v>426</v>
      </c>
      <c r="B114" s="1150" t="s">
        <v>425</v>
      </c>
      <c r="C114" s="1166">
        <v>89.064662576687113</v>
      </c>
    </row>
    <row r="115" spans="1:7" x14ac:dyDescent="0.35">
      <c r="A115" s="1165" t="s">
        <v>427</v>
      </c>
      <c r="B115" s="1150" t="s">
        <v>425</v>
      </c>
      <c r="C115" s="1166">
        <v>67.571192109777016</v>
      </c>
    </row>
    <row r="116" spans="1:7" x14ac:dyDescent="0.35">
      <c r="A116" s="1165" t="s">
        <v>428</v>
      </c>
      <c r="B116" s="1150" t="s">
        <v>425</v>
      </c>
      <c r="C116" s="1166">
        <v>44.620814249363868</v>
      </c>
    </row>
    <row r="117" spans="1:7" x14ac:dyDescent="0.35">
      <c r="A117" s="1167" t="s">
        <v>429</v>
      </c>
      <c r="B117" s="1155" t="s">
        <v>425</v>
      </c>
      <c r="C117" s="1168">
        <v>143.05000000000001</v>
      </c>
    </row>
    <row r="119" spans="1:7" ht="15.5" x14ac:dyDescent="0.35">
      <c r="A119" s="11" t="s">
        <v>430</v>
      </c>
      <c r="G119" s="11" t="s">
        <v>431</v>
      </c>
    </row>
    <row r="120" spans="1:7" x14ac:dyDescent="0.35">
      <c r="A120" s="2" t="s">
        <v>453</v>
      </c>
      <c r="B120" s="2"/>
      <c r="C120" s="2"/>
    </row>
    <row r="121" spans="1:7" x14ac:dyDescent="0.35">
      <c r="A121" s="1147" t="s">
        <v>18</v>
      </c>
      <c r="B121" s="1171" t="s">
        <v>449</v>
      </c>
      <c r="C121" s="1172" t="s">
        <v>450</v>
      </c>
      <c r="D121" s="1172" t="s">
        <v>451</v>
      </c>
      <c r="E121" s="1173" t="s">
        <v>452</v>
      </c>
    </row>
    <row r="122" spans="1:7" x14ac:dyDescent="0.35">
      <c r="A122" s="1165" t="s">
        <v>27</v>
      </c>
      <c r="B122" s="1170">
        <v>78</v>
      </c>
      <c r="C122" s="1170"/>
      <c r="D122" s="1175">
        <v>81</v>
      </c>
      <c r="E122" s="1156"/>
    </row>
    <row r="123" spans="1:7" x14ac:dyDescent="0.35">
      <c r="A123" s="1165" t="s">
        <v>432</v>
      </c>
      <c r="B123" s="1170">
        <v>63.2</v>
      </c>
      <c r="C123" s="1170"/>
      <c r="D123" s="1175">
        <v>76.8</v>
      </c>
      <c r="E123" s="1156"/>
    </row>
    <row r="124" spans="1:7" x14ac:dyDescent="0.35">
      <c r="A124" s="1165" t="s">
        <v>433</v>
      </c>
      <c r="B124" s="1170">
        <v>73</v>
      </c>
      <c r="C124" s="1170">
        <v>87</v>
      </c>
      <c r="D124" s="1175">
        <v>78</v>
      </c>
      <c r="E124" s="1178">
        <v>148.80000000000001</v>
      </c>
    </row>
    <row r="125" spans="1:7" x14ac:dyDescent="0.35">
      <c r="A125" s="1165" t="s">
        <v>434</v>
      </c>
      <c r="B125" s="1170">
        <v>66</v>
      </c>
      <c r="C125" s="1170">
        <v>156</v>
      </c>
      <c r="D125" s="1175">
        <v>56</v>
      </c>
      <c r="E125" s="1178">
        <v>160</v>
      </c>
    </row>
    <row r="126" spans="1:7" x14ac:dyDescent="0.35">
      <c r="A126" s="1165" t="s">
        <v>435</v>
      </c>
      <c r="B126" s="1170">
        <v>66.099999999999994</v>
      </c>
      <c r="C126" s="1170">
        <v>140</v>
      </c>
      <c r="D126" s="1175">
        <v>56.1</v>
      </c>
      <c r="E126" s="1178">
        <v>128</v>
      </c>
    </row>
    <row r="127" spans="1:7" x14ac:dyDescent="0.35">
      <c r="A127" s="1165" t="s">
        <v>436</v>
      </c>
      <c r="B127" s="1170">
        <v>61</v>
      </c>
      <c r="C127" s="1170">
        <v>115</v>
      </c>
      <c r="D127" s="1175">
        <v>56.7</v>
      </c>
      <c r="E127" s="1178">
        <v>119.2</v>
      </c>
    </row>
    <row r="128" spans="1:7" x14ac:dyDescent="0.35">
      <c r="A128" s="1165" t="s">
        <v>437</v>
      </c>
      <c r="B128" s="1170">
        <v>74.2</v>
      </c>
      <c r="C128" s="1170">
        <v>140.4</v>
      </c>
      <c r="D128" s="1175">
        <v>68.099999999999994</v>
      </c>
      <c r="E128" s="1178">
        <v>129.69999999999999</v>
      </c>
    </row>
    <row r="129" spans="1:7" x14ac:dyDescent="0.35">
      <c r="A129" s="1165" t="s">
        <v>438</v>
      </c>
      <c r="B129" s="1170">
        <v>65.099999999999994</v>
      </c>
      <c r="C129" s="1170">
        <v>137.9</v>
      </c>
      <c r="D129" s="1175">
        <v>51.2</v>
      </c>
      <c r="E129" s="1178">
        <v>102.1</v>
      </c>
    </row>
    <row r="130" spans="1:7" x14ac:dyDescent="0.35">
      <c r="A130" s="1165" t="s">
        <v>439</v>
      </c>
      <c r="B130" s="1175">
        <v>66.3</v>
      </c>
      <c r="C130" s="1175">
        <v>136.6</v>
      </c>
      <c r="D130" s="1175">
        <v>50.6</v>
      </c>
      <c r="E130" s="1178">
        <v>100</v>
      </c>
    </row>
    <row r="131" spans="1:7" x14ac:dyDescent="0.35">
      <c r="A131" s="1165" t="s">
        <v>440</v>
      </c>
      <c r="B131" s="1175">
        <v>61.6</v>
      </c>
      <c r="C131" s="1175">
        <v>109.4</v>
      </c>
      <c r="D131" s="1175">
        <v>50.8</v>
      </c>
      <c r="E131" s="1178">
        <v>100</v>
      </c>
    </row>
    <row r="132" spans="1:7" x14ac:dyDescent="0.35">
      <c r="A132" s="1165" t="s">
        <v>443</v>
      </c>
      <c r="B132" s="1175">
        <v>71.599999999999994</v>
      </c>
      <c r="C132" s="1175">
        <v>131</v>
      </c>
      <c r="D132" s="1175">
        <v>62.8</v>
      </c>
      <c r="E132" s="1178">
        <v>108</v>
      </c>
    </row>
    <row r="133" spans="1:7" x14ac:dyDescent="0.35">
      <c r="A133" s="1165" t="s">
        <v>444</v>
      </c>
      <c r="B133" s="1175">
        <v>63.8</v>
      </c>
      <c r="C133" s="1175">
        <v>116.5</v>
      </c>
      <c r="D133" s="1175">
        <v>46</v>
      </c>
      <c r="E133" s="1178">
        <v>77.099999999999994</v>
      </c>
    </row>
    <row r="134" spans="1:7" x14ac:dyDescent="0.35">
      <c r="A134" s="1165" t="s">
        <v>445</v>
      </c>
      <c r="B134" s="1175">
        <v>63.7</v>
      </c>
      <c r="C134" s="1175">
        <v>115</v>
      </c>
      <c r="D134" s="1175">
        <v>46.8</v>
      </c>
      <c r="E134" s="1178">
        <v>77.3</v>
      </c>
    </row>
    <row r="135" spans="1:7" x14ac:dyDescent="0.35">
      <c r="A135" s="1165" t="s">
        <v>441</v>
      </c>
      <c r="B135" s="1175">
        <v>60.5</v>
      </c>
      <c r="C135" s="1175">
        <v>107</v>
      </c>
      <c r="D135" s="1175">
        <v>47</v>
      </c>
      <c r="E135" s="1178">
        <v>77.7</v>
      </c>
    </row>
    <row r="136" spans="1:7" x14ac:dyDescent="0.35">
      <c r="A136" s="1165" t="s">
        <v>446</v>
      </c>
      <c r="B136" s="1175">
        <v>72</v>
      </c>
      <c r="C136" s="1175">
        <v>128.1</v>
      </c>
      <c r="D136" s="1175">
        <v>62.7</v>
      </c>
      <c r="E136" s="1178">
        <v>87.1</v>
      </c>
    </row>
    <row r="137" spans="1:7" x14ac:dyDescent="0.35">
      <c r="A137" s="1165" t="s">
        <v>447</v>
      </c>
      <c r="B137" s="1175">
        <v>63.1</v>
      </c>
      <c r="C137" s="1175">
        <v>114.8</v>
      </c>
      <c r="D137" s="1175">
        <v>43.9</v>
      </c>
      <c r="E137" s="1178">
        <v>68.400000000000006</v>
      </c>
    </row>
    <row r="138" spans="1:7" x14ac:dyDescent="0.35">
      <c r="A138" s="1165" t="s">
        <v>448</v>
      </c>
      <c r="B138" s="1174"/>
      <c r="C138" s="1175">
        <v>120.5</v>
      </c>
      <c r="D138" s="1174"/>
      <c r="E138" s="1178">
        <v>76.7</v>
      </c>
    </row>
    <row r="139" spans="1:7" x14ac:dyDescent="0.35">
      <c r="A139" s="1167" t="s">
        <v>442</v>
      </c>
      <c r="B139" s="1176"/>
      <c r="C139" s="1177">
        <v>116.7</v>
      </c>
      <c r="D139" s="1176"/>
      <c r="E139" s="1179">
        <v>77.900000000000006</v>
      </c>
    </row>
    <row r="141" spans="1:7" ht="15.5" x14ac:dyDescent="0.35">
      <c r="A141" s="11" t="s">
        <v>454</v>
      </c>
      <c r="G141" s="11" t="s">
        <v>455</v>
      </c>
    </row>
    <row r="142" spans="1:7" x14ac:dyDescent="0.35">
      <c r="A142" s="2" t="s">
        <v>10</v>
      </c>
      <c r="B142" s="2"/>
      <c r="C142" s="2"/>
      <c r="D142" s="2"/>
    </row>
    <row r="143" spans="1:7" x14ac:dyDescent="0.35">
      <c r="A143" s="12" t="s">
        <v>18</v>
      </c>
      <c r="B143" s="15" t="s">
        <v>19</v>
      </c>
      <c r="C143" s="1064" t="s">
        <v>195</v>
      </c>
      <c r="D143" s="1126" t="s">
        <v>196</v>
      </c>
    </row>
    <row r="144" spans="1:7" x14ac:dyDescent="0.35">
      <c r="A144" s="12" t="s">
        <v>23</v>
      </c>
      <c r="B144" s="15" t="s">
        <v>24</v>
      </c>
      <c r="C144" s="1064">
        <v>4.4819775999999999E-2</v>
      </c>
      <c r="D144" s="1126">
        <v>0.95518022400000002</v>
      </c>
    </row>
    <row r="145" spans="1:4" x14ac:dyDescent="0.35">
      <c r="A145" s="13" t="s">
        <v>25</v>
      </c>
      <c r="B145" s="2" t="s">
        <v>24</v>
      </c>
      <c r="C145" s="1066">
        <v>5.0128896999999999E-2</v>
      </c>
      <c r="D145" s="1127">
        <v>0.94987110299999999</v>
      </c>
    </row>
    <row r="146" spans="1:4" x14ac:dyDescent="0.35">
      <c r="A146" s="13" t="s">
        <v>26</v>
      </c>
      <c r="B146" s="2" t="s">
        <v>24</v>
      </c>
      <c r="C146" s="1066">
        <v>5.1963337999999998E-2</v>
      </c>
      <c r="D146" s="1127">
        <v>0.94803666200000003</v>
      </c>
    </row>
    <row r="147" spans="1:4" x14ac:dyDescent="0.35">
      <c r="A147" s="13" t="s">
        <v>27</v>
      </c>
      <c r="B147" s="2" t="s">
        <v>24</v>
      </c>
      <c r="C147" s="1066">
        <v>7.7215985000000001E-2</v>
      </c>
      <c r="D147" s="1127">
        <v>0.92278401499999996</v>
      </c>
    </row>
    <row r="148" spans="1:4" x14ac:dyDescent="0.35">
      <c r="A148" s="13" t="s">
        <v>23</v>
      </c>
      <c r="B148" s="2" t="s">
        <v>28</v>
      </c>
      <c r="C148" s="1066">
        <v>0.13628032600000001</v>
      </c>
      <c r="D148" s="1127">
        <v>0.86371967400000005</v>
      </c>
    </row>
    <row r="149" spans="1:4" x14ac:dyDescent="0.35">
      <c r="A149" s="13" t="s">
        <v>25</v>
      </c>
      <c r="B149" s="2" t="s">
        <v>28</v>
      </c>
      <c r="C149" s="1066">
        <v>0.108620435</v>
      </c>
      <c r="D149" s="1127">
        <v>0.89137956500000004</v>
      </c>
    </row>
    <row r="150" spans="1:4" x14ac:dyDescent="0.35">
      <c r="A150" s="13" t="s">
        <v>26</v>
      </c>
      <c r="B150" s="2" t="s">
        <v>28</v>
      </c>
      <c r="C150" s="1066">
        <v>0.100199437</v>
      </c>
      <c r="D150" s="1127">
        <v>0.899800563</v>
      </c>
    </row>
    <row r="151" spans="1:4" x14ac:dyDescent="0.35">
      <c r="A151" s="13" t="s">
        <v>27</v>
      </c>
      <c r="B151" s="2" t="s">
        <v>28</v>
      </c>
      <c r="C151" s="1066">
        <v>8.8527112000000005E-2</v>
      </c>
      <c r="D151" s="1127">
        <v>0.91147288800000004</v>
      </c>
    </row>
    <row r="152" spans="1:4" x14ac:dyDescent="0.35">
      <c r="A152" s="13" t="s">
        <v>23</v>
      </c>
      <c r="B152" s="2" t="s">
        <v>29</v>
      </c>
      <c r="C152" s="1066">
        <v>8.5522257000000004E-2</v>
      </c>
      <c r="D152" s="1127">
        <v>0.91447774299999995</v>
      </c>
    </row>
    <row r="153" spans="1:4" x14ac:dyDescent="0.35">
      <c r="A153" s="13" t="s">
        <v>25</v>
      </c>
      <c r="B153" s="2" t="s">
        <v>29</v>
      </c>
      <c r="C153" s="1066">
        <v>7.6984602999999999E-2</v>
      </c>
      <c r="D153" s="1127">
        <v>0.92301539700000002</v>
      </c>
    </row>
    <row r="154" spans="1:4" x14ac:dyDescent="0.35">
      <c r="A154" s="13" t="s">
        <v>26</v>
      </c>
      <c r="B154" s="2" t="s">
        <v>29</v>
      </c>
      <c r="C154" s="1066">
        <v>7.9217731E-2</v>
      </c>
      <c r="D154" s="1127">
        <v>0.92078226900000004</v>
      </c>
    </row>
    <row r="155" spans="1:4" x14ac:dyDescent="0.35">
      <c r="A155" s="13" t="s">
        <v>27</v>
      </c>
      <c r="B155" s="2" t="s">
        <v>29</v>
      </c>
      <c r="C155" s="1066">
        <v>7.8290705000000002E-2</v>
      </c>
      <c r="D155" s="1127">
        <v>0.92170929499999998</v>
      </c>
    </row>
    <row r="156" spans="1:4" x14ac:dyDescent="0.35">
      <c r="A156" s="13" t="s">
        <v>23</v>
      </c>
      <c r="B156" s="2" t="s">
        <v>30</v>
      </c>
      <c r="C156" s="1066">
        <v>0.112103273</v>
      </c>
      <c r="D156" s="1127">
        <v>0.887896727</v>
      </c>
    </row>
    <row r="157" spans="1:4" x14ac:dyDescent="0.35">
      <c r="A157" s="13" t="s">
        <v>25</v>
      </c>
      <c r="B157" s="2" t="s">
        <v>30</v>
      </c>
      <c r="C157" s="1066">
        <v>8.7275431000000001E-2</v>
      </c>
      <c r="D157" s="1127">
        <v>0.91272456899999999</v>
      </c>
    </row>
    <row r="158" spans="1:4" x14ac:dyDescent="0.35">
      <c r="A158" s="13" t="s">
        <v>26</v>
      </c>
      <c r="B158" s="2" t="s">
        <v>30</v>
      </c>
      <c r="C158" s="1066">
        <v>0.10353649400000001</v>
      </c>
      <c r="D158" s="1127">
        <v>0.89646350600000002</v>
      </c>
    </row>
    <row r="159" spans="1:4" x14ac:dyDescent="0.35">
      <c r="A159" s="13" t="s">
        <v>27</v>
      </c>
      <c r="B159" s="2" t="s">
        <v>30</v>
      </c>
      <c r="C159" s="1066">
        <v>9.9184060000000004E-2</v>
      </c>
      <c r="D159" s="1127">
        <v>0.90081593999999998</v>
      </c>
    </row>
    <row r="160" spans="1:4" x14ac:dyDescent="0.35">
      <c r="A160" s="13" t="s">
        <v>23</v>
      </c>
      <c r="B160" s="2" t="s">
        <v>31</v>
      </c>
      <c r="C160" s="1066">
        <v>9.7519438E-2</v>
      </c>
      <c r="D160" s="1127">
        <v>0.90248056200000004</v>
      </c>
    </row>
    <row r="161" spans="1:7" x14ac:dyDescent="0.35">
      <c r="A161" s="13" t="s">
        <v>25</v>
      </c>
      <c r="B161" s="2" t="s">
        <v>31</v>
      </c>
      <c r="C161" s="1066">
        <v>8.3416084000000001E-2</v>
      </c>
      <c r="D161" s="1127">
        <v>0.916583916</v>
      </c>
    </row>
    <row r="162" spans="1:7" x14ac:dyDescent="0.35">
      <c r="A162" s="13" t="s">
        <v>26</v>
      </c>
      <c r="B162" s="2" t="s">
        <v>31</v>
      </c>
      <c r="C162" s="1066">
        <v>8.3482465000000006E-2</v>
      </c>
      <c r="D162" s="1127">
        <v>0.91651753499999999</v>
      </c>
    </row>
    <row r="163" spans="1:7" x14ac:dyDescent="0.35">
      <c r="A163" s="14" t="s">
        <v>27</v>
      </c>
      <c r="B163" s="6" t="s">
        <v>31</v>
      </c>
      <c r="C163" s="1065">
        <v>8.5772128000000003E-2</v>
      </c>
      <c r="D163" s="1128">
        <v>0.914227872</v>
      </c>
    </row>
    <row r="165" spans="1:7" ht="15.5" x14ac:dyDescent="0.35">
      <c r="A165" s="11" t="s">
        <v>456</v>
      </c>
      <c r="G165" s="11" t="s">
        <v>457</v>
      </c>
    </row>
    <row r="166" spans="1:7" x14ac:dyDescent="0.35">
      <c r="A166" s="2" t="s">
        <v>10</v>
      </c>
      <c r="B166" s="2"/>
      <c r="C166" s="2"/>
      <c r="D166" s="2"/>
    </row>
    <row r="167" spans="1:7" x14ac:dyDescent="0.35">
      <c r="A167" s="12" t="s">
        <v>18</v>
      </c>
      <c r="B167" s="15" t="s">
        <v>19</v>
      </c>
      <c r="C167" s="1064" t="s">
        <v>195</v>
      </c>
      <c r="D167" s="1126" t="s">
        <v>196</v>
      </c>
    </row>
    <row r="168" spans="1:7" x14ac:dyDescent="0.35">
      <c r="A168" s="12" t="s">
        <v>23</v>
      </c>
      <c r="B168" s="15" t="s">
        <v>24</v>
      </c>
      <c r="C168" s="1064">
        <v>0.10794506500000001</v>
      </c>
      <c r="D168" s="1126">
        <v>0.89205493499999999</v>
      </c>
    </row>
    <row r="169" spans="1:7" x14ac:dyDescent="0.35">
      <c r="A169" s="13" t="s">
        <v>25</v>
      </c>
      <c r="B169" s="2" t="s">
        <v>24</v>
      </c>
      <c r="C169" s="1066">
        <v>0.108382426</v>
      </c>
      <c r="D169" s="1127">
        <v>0.89161757399999997</v>
      </c>
    </row>
    <row r="170" spans="1:7" x14ac:dyDescent="0.35">
      <c r="A170" s="13" t="s">
        <v>26</v>
      </c>
      <c r="B170" s="2" t="s">
        <v>24</v>
      </c>
      <c r="C170" s="1066">
        <v>0.119476887</v>
      </c>
      <c r="D170" s="1127">
        <v>0.88052311299999997</v>
      </c>
    </row>
    <row r="171" spans="1:7" x14ac:dyDescent="0.35">
      <c r="A171" s="13" t="s">
        <v>27</v>
      </c>
      <c r="B171" s="2" t="s">
        <v>24</v>
      </c>
      <c r="C171" s="1066">
        <v>0.145257197</v>
      </c>
      <c r="D171" s="1127">
        <v>0.85474280300000005</v>
      </c>
    </row>
    <row r="172" spans="1:7" x14ac:dyDescent="0.35">
      <c r="A172" s="13" t="s">
        <v>23</v>
      </c>
      <c r="B172" s="2" t="s">
        <v>28</v>
      </c>
      <c r="C172" s="1066">
        <v>0.202849425</v>
      </c>
      <c r="D172" s="1127">
        <v>0.79715057499999997</v>
      </c>
    </row>
    <row r="173" spans="1:7" x14ac:dyDescent="0.35">
      <c r="A173" s="13" t="s">
        <v>25</v>
      </c>
      <c r="B173" s="2" t="s">
        <v>28</v>
      </c>
      <c r="C173" s="1066">
        <v>0.17430047100000001</v>
      </c>
      <c r="D173" s="1127">
        <v>0.82569952899999999</v>
      </c>
    </row>
    <row r="174" spans="1:7" x14ac:dyDescent="0.35">
      <c r="A174" s="13" t="s">
        <v>26</v>
      </c>
      <c r="B174" s="2" t="s">
        <v>28</v>
      </c>
      <c r="C174" s="1066">
        <v>0.20871208799999999</v>
      </c>
      <c r="D174" s="1127">
        <v>0.79128791200000004</v>
      </c>
    </row>
    <row r="175" spans="1:7" x14ac:dyDescent="0.35">
      <c r="A175" s="13" t="s">
        <v>27</v>
      </c>
      <c r="B175" s="2" t="s">
        <v>28</v>
      </c>
      <c r="C175" s="1066">
        <v>0.19071254000000001</v>
      </c>
      <c r="D175" s="1127">
        <v>0.80928745999999996</v>
      </c>
    </row>
    <row r="176" spans="1:7" x14ac:dyDescent="0.35">
      <c r="A176" s="13" t="s">
        <v>23</v>
      </c>
      <c r="B176" s="2" t="s">
        <v>29</v>
      </c>
      <c r="C176" s="1066">
        <v>0.15133359099999999</v>
      </c>
      <c r="D176" s="1127">
        <v>0.84866640900000001</v>
      </c>
    </row>
    <row r="177" spans="1:7" x14ac:dyDescent="0.35">
      <c r="A177" s="13" t="s">
        <v>25</v>
      </c>
      <c r="B177" s="2" t="s">
        <v>29</v>
      </c>
      <c r="C177" s="1066">
        <v>0.15205507200000001</v>
      </c>
      <c r="D177" s="1127">
        <v>0.84794492799999999</v>
      </c>
    </row>
    <row r="178" spans="1:7" x14ac:dyDescent="0.35">
      <c r="A178" s="13" t="s">
        <v>26</v>
      </c>
      <c r="B178" s="2" t="s">
        <v>29</v>
      </c>
      <c r="C178" s="1066">
        <v>0.14331645300000001</v>
      </c>
      <c r="D178" s="1127">
        <v>0.85668354700000005</v>
      </c>
    </row>
    <row r="179" spans="1:7" x14ac:dyDescent="0.35">
      <c r="A179" s="13" t="s">
        <v>27</v>
      </c>
      <c r="B179" s="2" t="s">
        <v>29</v>
      </c>
      <c r="C179" s="1066">
        <v>0.14940884500000001</v>
      </c>
      <c r="D179" s="1127">
        <v>0.85059115500000004</v>
      </c>
    </row>
    <row r="180" spans="1:7" x14ac:dyDescent="0.35">
      <c r="A180" s="13" t="s">
        <v>23</v>
      </c>
      <c r="B180" s="2" t="s">
        <v>30</v>
      </c>
      <c r="C180" s="1066">
        <v>0.22041338899999999</v>
      </c>
      <c r="D180" s="1127">
        <v>0.77958661100000004</v>
      </c>
    </row>
    <row r="181" spans="1:7" x14ac:dyDescent="0.35">
      <c r="A181" s="13" t="s">
        <v>25</v>
      </c>
      <c r="B181" s="2" t="s">
        <v>30</v>
      </c>
      <c r="C181" s="1066">
        <v>0.20569800599999999</v>
      </c>
      <c r="D181" s="1127">
        <v>0.79430199400000001</v>
      </c>
    </row>
    <row r="182" spans="1:7" x14ac:dyDescent="0.35">
      <c r="A182" s="13" t="s">
        <v>26</v>
      </c>
      <c r="B182" s="2" t="s">
        <v>30</v>
      </c>
      <c r="C182" s="1066">
        <v>0.20543893099999999</v>
      </c>
      <c r="D182" s="1127">
        <v>0.79456106900000001</v>
      </c>
    </row>
    <row r="183" spans="1:7" x14ac:dyDescent="0.35">
      <c r="A183" s="13" t="s">
        <v>27</v>
      </c>
      <c r="B183" s="2" t="s">
        <v>30</v>
      </c>
      <c r="C183" s="1066">
        <v>0.20804028499999999</v>
      </c>
      <c r="D183" s="1127">
        <v>0.79195971499999995</v>
      </c>
    </row>
    <row r="184" spans="1:7" x14ac:dyDescent="0.35">
      <c r="A184" s="13" t="s">
        <v>23</v>
      </c>
      <c r="B184" s="2" t="s">
        <v>31</v>
      </c>
      <c r="C184" s="1066">
        <v>0.16628237000000001</v>
      </c>
      <c r="D184" s="1127">
        <v>0.83371762999999999</v>
      </c>
    </row>
    <row r="185" spans="1:7" x14ac:dyDescent="0.35">
      <c r="A185" s="13" t="s">
        <v>25</v>
      </c>
      <c r="B185" s="2" t="s">
        <v>31</v>
      </c>
      <c r="C185" s="1066">
        <v>0.153464402</v>
      </c>
      <c r="D185" s="1127">
        <v>0.846535598</v>
      </c>
    </row>
    <row r="186" spans="1:7" x14ac:dyDescent="0.35">
      <c r="A186" s="13" t="s">
        <v>26</v>
      </c>
      <c r="B186" s="2" t="s">
        <v>31</v>
      </c>
      <c r="C186" s="1066">
        <v>0.17027013499999999</v>
      </c>
      <c r="D186" s="1127">
        <v>0.82972986500000001</v>
      </c>
    </row>
    <row r="187" spans="1:7" x14ac:dyDescent="0.35">
      <c r="A187" s="14" t="s">
        <v>27</v>
      </c>
      <c r="B187" s="6" t="s">
        <v>31</v>
      </c>
      <c r="C187" s="1065">
        <v>0.17248198200000001</v>
      </c>
      <c r="D187" s="1128">
        <v>0.82751801800000002</v>
      </c>
    </row>
    <row r="189" spans="1:7" ht="15.5" x14ac:dyDescent="0.35">
      <c r="A189" s="11" t="s">
        <v>458</v>
      </c>
      <c r="G189" s="11" t="s">
        <v>479</v>
      </c>
    </row>
    <row r="190" spans="1:7" x14ac:dyDescent="0.35">
      <c r="A190" s="2" t="s">
        <v>33</v>
      </c>
      <c r="B190" s="2"/>
      <c r="C190" s="2"/>
      <c r="D190" s="2"/>
      <c r="E190" s="2"/>
    </row>
    <row r="191" spans="1:7" x14ac:dyDescent="0.35">
      <c r="A191" s="12" t="s">
        <v>18</v>
      </c>
      <c r="B191" s="15" t="s">
        <v>34</v>
      </c>
      <c r="C191" s="794" t="s">
        <v>20</v>
      </c>
      <c r="D191" s="794" t="s">
        <v>21</v>
      </c>
      <c r="E191" s="797" t="s">
        <v>22</v>
      </c>
    </row>
    <row r="192" spans="1:7" x14ac:dyDescent="0.35">
      <c r="A192" s="12" t="s">
        <v>23</v>
      </c>
      <c r="B192" s="15" t="s">
        <v>35</v>
      </c>
      <c r="C192" s="794">
        <v>23.483547142018999</v>
      </c>
      <c r="D192" s="794">
        <v>29.242657448555299</v>
      </c>
      <c r="E192" s="797">
        <v>36.551673430937598</v>
      </c>
    </row>
    <row r="193" spans="1:7" x14ac:dyDescent="0.35">
      <c r="A193" s="13" t="s">
        <v>25</v>
      </c>
      <c r="B193" s="2" t="s">
        <v>35</v>
      </c>
      <c r="C193" s="796">
        <v>22.295436666378901</v>
      </c>
      <c r="D193" s="796">
        <v>28.203123325258701</v>
      </c>
      <c r="E193" s="798">
        <v>35.328169791128502</v>
      </c>
    </row>
    <row r="194" spans="1:7" x14ac:dyDescent="0.35">
      <c r="A194" s="13" t="s">
        <v>26</v>
      </c>
      <c r="B194" s="2" t="s">
        <v>35</v>
      </c>
      <c r="C194" s="796">
        <v>21.574489359128599</v>
      </c>
      <c r="D194" s="796">
        <v>26.973631680436799</v>
      </c>
      <c r="E194" s="798">
        <v>33.287786045461097</v>
      </c>
    </row>
    <row r="195" spans="1:7" x14ac:dyDescent="0.35">
      <c r="A195" s="13" t="s">
        <v>27</v>
      </c>
      <c r="B195" s="2" t="s">
        <v>35</v>
      </c>
      <c r="C195" s="796">
        <v>20.051441976845499</v>
      </c>
      <c r="D195" s="796">
        <v>24.945188704315601</v>
      </c>
      <c r="E195" s="798">
        <v>30.769709747257998</v>
      </c>
    </row>
    <row r="196" spans="1:7" x14ac:dyDescent="0.35">
      <c r="A196" s="13" t="s">
        <v>23</v>
      </c>
      <c r="B196" s="2" t="s">
        <v>36</v>
      </c>
      <c r="C196" s="796">
        <v>29.363117594256401</v>
      </c>
      <c r="D196" s="796">
        <v>35.496002515748003</v>
      </c>
      <c r="E196" s="798">
        <v>47.3907686870769</v>
      </c>
    </row>
    <row r="197" spans="1:7" x14ac:dyDescent="0.35">
      <c r="A197" s="13" t="s">
        <v>25</v>
      </c>
      <c r="B197" s="2" t="s">
        <v>36</v>
      </c>
      <c r="C197" s="796">
        <v>27.311294016856401</v>
      </c>
      <c r="D197" s="796">
        <v>33.966596941855599</v>
      </c>
      <c r="E197" s="798">
        <v>46.045056437251702</v>
      </c>
    </row>
    <row r="198" spans="1:7" x14ac:dyDescent="0.35">
      <c r="A198" s="13" t="s">
        <v>26</v>
      </c>
      <c r="B198" s="2" t="s">
        <v>36</v>
      </c>
      <c r="C198" s="796">
        <v>25.362767148229</v>
      </c>
      <c r="D198" s="796">
        <v>31.824389154540501</v>
      </c>
      <c r="E198" s="798">
        <v>42.109267980594701</v>
      </c>
    </row>
    <row r="199" spans="1:7" x14ac:dyDescent="0.35">
      <c r="A199" s="14" t="s">
        <v>27</v>
      </c>
      <c r="B199" s="6" t="s">
        <v>36</v>
      </c>
      <c r="C199" s="795">
        <v>23.7742988078015</v>
      </c>
      <c r="D199" s="795">
        <v>29.0123624612566</v>
      </c>
      <c r="E199" s="799">
        <v>38.0517222473324</v>
      </c>
    </row>
    <row r="205" spans="1:7" ht="15.5" x14ac:dyDescent="0.35">
      <c r="A205" s="11" t="s">
        <v>459</v>
      </c>
      <c r="G205" s="11" t="s">
        <v>480</v>
      </c>
    </row>
    <row r="206" spans="1:7" x14ac:dyDescent="0.35">
      <c r="A206" s="2" t="s">
        <v>33</v>
      </c>
      <c r="B206" s="2"/>
      <c r="C206" s="2"/>
      <c r="D206" s="2"/>
      <c r="E206" s="2"/>
    </row>
    <row r="207" spans="1:7" x14ac:dyDescent="0.35">
      <c r="A207" s="12" t="s">
        <v>18</v>
      </c>
      <c r="B207" s="15" t="s">
        <v>34</v>
      </c>
      <c r="C207" s="794" t="s">
        <v>20</v>
      </c>
      <c r="D207" s="794" t="s">
        <v>21</v>
      </c>
      <c r="E207" s="797" t="s">
        <v>22</v>
      </c>
    </row>
    <row r="208" spans="1:7" x14ac:dyDescent="0.35">
      <c r="A208" s="12" t="s">
        <v>23</v>
      </c>
      <c r="B208" s="15" t="s">
        <v>35</v>
      </c>
      <c r="C208" s="794">
        <v>27.110293880030898</v>
      </c>
      <c r="D208" s="794">
        <v>34.046427196527603</v>
      </c>
      <c r="E208" s="797">
        <v>47.400346087049201</v>
      </c>
    </row>
    <row r="209" spans="1:7" x14ac:dyDescent="0.35">
      <c r="A209" s="13" t="s">
        <v>25</v>
      </c>
      <c r="B209" s="2" t="s">
        <v>35</v>
      </c>
      <c r="C209" s="796">
        <v>26.824094461469201</v>
      </c>
      <c r="D209" s="796">
        <v>33.4580209549217</v>
      </c>
      <c r="E209" s="798">
        <v>46.919072869427097</v>
      </c>
    </row>
    <row r="210" spans="1:7" x14ac:dyDescent="0.35">
      <c r="A210" s="13" t="s">
        <v>26</v>
      </c>
      <c r="B210" s="2" t="s">
        <v>35</v>
      </c>
      <c r="C210" s="796">
        <v>26.846325681291901</v>
      </c>
      <c r="D210" s="796">
        <v>33.5790498019864</v>
      </c>
      <c r="E210" s="798">
        <v>47.893659029650003</v>
      </c>
    </row>
    <row r="211" spans="1:7" x14ac:dyDescent="0.35">
      <c r="A211" s="13" t="s">
        <v>27</v>
      </c>
      <c r="B211" s="2" t="s">
        <v>35</v>
      </c>
      <c r="C211" s="796">
        <v>24.8909791047707</v>
      </c>
      <c r="D211" s="796">
        <v>31.624046099920701</v>
      </c>
      <c r="E211" s="798">
        <v>46.341928672636001</v>
      </c>
    </row>
    <row r="212" spans="1:7" x14ac:dyDescent="0.35">
      <c r="A212" s="13" t="s">
        <v>23</v>
      </c>
      <c r="B212" s="2" t="s">
        <v>36</v>
      </c>
      <c r="C212" s="796">
        <v>37.057122462693101</v>
      </c>
      <c r="D212" s="796">
        <v>48.188560727063901</v>
      </c>
      <c r="E212" s="798">
        <v>85.553496941433096</v>
      </c>
    </row>
    <row r="213" spans="1:7" x14ac:dyDescent="0.35">
      <c r="A213" s="13" t="s">
        <v>25</v>
      </c>
      <c r="B213" s="2" t="s">
        <v>36</v>
      </c>
      <c r="C213" s="796">
        <v>33.801199410529598</v>
      </c>
      <c r="D213" s="796">
        <v>44.5788651141755</v>
      </c>
      <c r="E213" s="798">
        <v>81.161013170896695</v>
      </c>
    </row>
    <row r="214" spans="1:7" x14ac:dyDescent="0.35">
      <c r="A214" s="13" t="s">
        <v>26</v>
      </c>
      <c r="B214" s="2" t="s">
        <v>36</v>
      </c>
      <c r="C214" s="796">
        <v>33.506176974829103</v>
      </c>
      <c r="D214" s="796">
        <v>45.259665326513399</v>
      </c>
      <c r="E214" s="798">
        <v>90.225070857028697</v>
      </c>
    </row>
    <row r="215" spans="1:7" x14ac:dyDescent="0.35">
      <c r="A215" s="14" t="s">
        <v>27</v>
      </c>
      <c r="B215" s="6" t="s">
        <v>36</v>
      </c>
      <c r="C215" s="795">
        <v>29.509601998988298</v>
      </c>
      <c r="D215" s="795">
        <v>41.171691403834302</v>
      </c>
      <c r="E215" s="799">
        <v>83.532136705647602</v>
      </c>
    </row>
    <row r="221" spans="1:7" ht="15.5" x14ac:dyDescent="0.35">
      <c r="A221" s="11" t="s">
        <v>460</v>
      </c>
      <c r="G221" s="11" t="s">
        <v>461</v>
      </c>
    </row>
    <row r="222" spans="1:7" x14ac:dyDescent="0.35">
      <c r="A222" s="2" t="s">
        <v>33</v>
      </c>
      <c r="B222" s="2"/>
      <c r="C222" s="2"/>
      <c r="D222" s="2"/>
      <c r="E222" s="2"/>
    </row>
    <row r="223" spans="1:7" x14ac:dyDescent="0.35">
      <c r="A223" s="12" t="s">
        <v>18</v>
      </c>
      <c r="B223" s="15" t="s">
        <v>34</v>
      </c>
      <c r="C223" s="1058" t="s">
        <v>20</v>
      </c>
      <c r="D223" s="1058" t="s">
        <v>21</v>
      </c>
      <c r="E223" s="1061" t="s">
        <v>22</v>
      </c>
    </row>
    <row r="224" spans="1:7" x14ac:dyDescent="0.35">
      <c r="A224" s="12" t="s">
        <v>23</v>
      </c>
      <c r="B224" s="15" t="s">
        <v>42</v>
      </c>
      <c r="C224" s="1058">
        <v>693.34857796996198</v>
      </c>
      <c r="D224" s="1058">
        <v>1099.16423461102</v>
      </c>
      <c r="E224" s="1061">
        <v>1719.3496709329399</v>
      </c>
    </row>
    <row r="225" spans="1:5" x14ac:dyDescent="0.35">
      <c r="A225" s="13" t="s">
        <v>25</v>
      </c>
      <c r="B225" s="2" t="s">
        <v>42</v>
      </c>
      <c r="C225" s="1060">
        <v>686.37060423790899</v>
      </c>
      <c r="D225" s="1060">
        <v>1077.98913043479</v>
      </c>
      <c r="E225" s="1062">
        <v>1683.76029972433</v>
      </c>
    </row>
    <row r="226" spans="1:5" x14ac:dyDescent="0.35">
      <c r="A226" s="13" t="s">
        <v>26</v>
      </c>
      <c r="B226" s="2" t="s">
        <v>42</v>
      </c>
      <c r="C226" s="1060">
        <v>761.42196969697</v>
      </c>
      <c r="D226" s="1060">
        <v>1203.8431844215299</v>
      </c>
      <c r="E226" s="1062">
        <v>1880.9857333970399</v>
      </c>
    </row>
    <row r="227" spans="1:5" x14ac:dyDescent="0.35">
      <c r="A227" s="13" t="s">
        <v>27</v>
      </c>
      <c r="B227" s="2" t="s">
        <v>42</v>
      </c>
      <c r="C227" s="1060">
        <v>747.43478260869597</v>
      </c>
      <c r="D227" s="1060">
        <v>1190.17258064516</v>
      </c>
      <c r="E227" s="1062">
        <v>1879.6404444444399</v>
      </c>
    </row>
    <row r="228" spans="1:5" x14ac:dyDescent="0.35">
      <c r="A228" s="13" t="s">
        <v>23</v>
      </c>
      <c r="B228" s="2" t="s">
        <v>43</v>
      </c>
      <c r="C228" s="1060">
        <v>1284.1689147504501</v>
      </c>
      <c r="D228" s="1060">
        <v>2028.4336402727699</v>
      </c>
      <c r="E228" s="1062">
        <v>3069.5660438919199</v>
      </c>
    </row>
    <row r="229" spans="1:5" x14ac:dyDescent="0.35">
      <c r="A229" s="13" t="s">
        <v>25</v>
      </c>
      <c r="B229" s="2" t="s">
        <v>43</v>
      </c>
      <c r="C229" s="1060">
        <v>1276.9882531261801</v>
      </c>
      <c r="D229" s="1060">
        <v>2006.4406651935001</v>
      </c>
      <c r="E229" s="1062">
        <v>3036.3519999999999</v>
      </c>
    </row>
    <row r="230" spans="1:5" x14ac:dyDescent="0.35">
      <c r="A230" s="13" t="s">
        <v>26</v>
      </c>
      <c r="B230" s="2" t="s">
        <v>43</v>
      </c>
      <c r="C230" s="1060">
        <v>1354.5225718136001</v>
      </c>
      <c r="D230" s="1060">
        <v>2129.3526770868002</v>
      </c>
      <c r="E230" s="1062">
        <v>3192.5667851234798</v>
      </c>
    </row>
    <row r="231" spans="1:5" x14ac:dyDescent="0.35">
      <c r="A231" s="13" t="s">
        <v>27</v>
      </c>
      <c r="B231" s="2" t="s">
        <v>43</v>
      </c>
      <c r="C231" s="1060">
        <v>1328.2764999999999</v>
      </c>
      <c r="D231" s="1060">
        <v>2121.4174599856701</v>
      </c>
      <c r="E231" s="1062">
        <v>3247.77918418538</v>
      </c>
    </row>
    <row r="232" spans="1:5" x14ac:dyDescent="0.35">
      <c r="A232" s="13" t="s">
        <v>23</v>
      </c>
      <c r="B232" s="2" t="s">
        <v>44</v>
      </c>
      <c r="C232" s="1060">
        <v>1229.68938620122</v>
      </c>
      <c r="D232" s="1060">
        <v>1916.45220209071</v>
      </c>
      <c r="E232" s="1062">
        <v>2906.3365962384</v>
      </c>
    </row>
    <row r="233" spans="1:5" x14ac:dyDescent="0.35">
      <c r="A233" s="13" t="s">
        <v>25</v>
      </c>
      <c r="B233" s="2" t="s">
        <v>44</v>
      </c>
      <c r="C233" s="1060">
        <v>1198.2278225806499</v>
      </c>
      <c r="D233" s="1060">
        <v>1874.17</v>
      </c>
      <c r="E233" s="1062">
        <v>2840.6582417582399</v>
      </c>
    </row>
    <row r="234" spans="1:5" x14ac:dyDescent="0.35">
      <c r="A234" s="13" t="s">
        <v>26</v>
      </c>
      <c r="B234" s="2" t="s">
        <v>44</v>
      </c>
      <c r="C234" s="1060">
        <v>1225.79203808235</v>
      </c>
      <c r="D234" s="1060">
        <v>1897.6635000000001</v>
      </c>
      <c r="E234" s="1062">
        <v>2841.2748610082399</v>
      </c>
    </row>
    <row r="235" spans="1:5" x14ac:dyDescent="0.35">
      <c r="A235" s="13" t="s">
        <v>27</v>
      </c>
      <c r="B235" s="2" t="s">
        <v>44</v>
      </c>
      <c r="C235" s="1060">
        <v>1221.67352777778</v>
      </c>
      <c r="D235" s="1060">
        <v>1916.28841725233</v>
      </c>
      <c r="E235" s="1062">
        <v>2917.1790628153599</v>
      </c>
    </row>
    <row r="236" spans="1:5" x14ac:dyDescent="0.35">
      <c r="A236" s="13" t="s">
        <v>23</v>
      </c>
      <c r="B236" s="2" t="s">
        <v>45</v>
      </c>
      <c r="C236" s="1060">
        <v>739.81497786211298</v>
      </c>
      <c r="D236" s="1060">
        <v>1252.8397826087</v>
      </c>
      <c r="E236" s="1062">
        <v>2001.4145491825</v>
      </c>
    </row>
    <row r="237" spans="1:5" x14ac:dyDescent="0.35">
      <c r="A237" s="13" t="s">
        <v>25</v>
      </c>
      <c r="B237" s="2" t="s">
        <v>45</v>
      </c>
      <c r="C237" s="1060">
        <v>720.99311740890698</v>
      </c>
      <c r="D237" s="1060">
        <v>1216.23516483516</v>
      </c>
      <c r="E237" s="1062">
        <v>1935.06306118711</v>
      </c>
    </row>
    <row r="238" spans="1:5" x14ac:dyDescent="0.35">
      <c r="A238" s="13" t="s">
        <v>26</v>
      </c>
      <c r="B238" s="2" t="s">
        <v>45</v>
      </c>
      <c r="C238" s="1060">
        <v>795.32937500000003</v>
      </c>
      <c r="D238" s="1060">
        <v>1330.40199433217</v>
      </c>
      <c r="E238" s="1062">
        <v>2103.5502063740901</v>
      </c>
    </row>
    <row r="239" spans="1:5" x14ac:dyDescent="0.35">
      <c r="A239" s="13" t="s">
        <v>27</v>
      </c>
      <c r="B239" s="2" t="s">
        <v>45</v>
      </c>
      <c r="C239" s="1060">
        <v>781.90165936456503</v>
      </c>
      <c r="D239" s="1060">
        <v>1316.59864308952</v>
      </c>
      <c r="E239" s="1062">
        <v>2098.75667078472</v>
      </c>
    </row>
    <row r="240" spans="1:5" x14ac:dyDescent="0.35">
      <c r="A240" s="13" t="s">
        <v>23</v>
      </c>
      <c r="B240" s="2" t="s">
        <v>31</v>
      </c>
      <c r="C240" s="1060">
        <v>733.10577975216302</v>
      </c>
      <c r="D240" s="1060">
        <v>1219.3253594297501</v>
      </c>
      <c r="E240" s="1062">
        <v>1943.40732894399</v>
      </c>
    </row>
    <row r="241" spans="1:7" x14ac:dyDescent="0.35">
      <c r="A241" s="13" t="s">
        <v>25</v>
      </c>
      <c r="B241" s="2" t="s">
        <v>31</v>
      </c>
      <c r="C241" s="1060">
        <v>717.06510989010997</v>
      </c>
      <c r="D241" s="1060">
        <v>1185.8543856281101</v>
      </c>
      <c r="E241" s="1062">
        <v>1884.9850933667799</v>
      </c>
    </row>
    <row r="242" spans="1:7" x14ac:dyDescent="0.35">
      <c r="A242" s="13" t="s">
        <v>26</v>
      </c>
      <c r="B242" s="2" t="s">
        <v>31</v>
      </c>
      <c r="C242" s="1060">
        <v>798.45744744386002</v>
      </c>
      <c r="D242" s="1060">
        <v>1310.22176666666</v>
      </c>
      <c r="E242" s="1062">
        <v>2059.68566697192</v>
      </c>
    </row>
    <row r="243" spans="1:7" x14ac:dyDescent="0.35">
      <c r="A243" s="14" t="s">
        <v>27</v>
      </c>
      <c r="B243" s="6" t="s">
        <v>31</v>
      </c>
      <c r="C243" s="1059">
        <v>783.47127329192597</v>
      </c>
      <c r="D243" s="1059">
        <v>1300.00317367415</v>
      </c>
      <c r="E243" s="1063">
        <v>2077.0527188328902</v>
      </c>
    </row>
    <row r="245" spans="1:7" ht="15.5" x14ac:dyDescent="0.35">
      <c r="A245" s="11" t="s">
        <v>462</v>
      </c>
      <c r="G245" s="11" t="s">
        <v>481</v>
      </c>
    </row>
    <row r="246" spans="1:7" x14ac:dyDescent="0.35">
      <c r="A246" s="2" t="s">
        <v>33</v>
      </c>
      <c r="B246" s="2"/>
      <c r="C246" s="2"/>
      <c r="D246" s="2"/>
      <c r="E246" s="2"/>
    </row>
    <row r="247" spans="1:7" x14ac:dyDescent="0.35">
      <c r="A247" s="12" t="s">
        <v>18</v>
      </c>
      <c r="B247" s="15" t="s">
        <v>34</v>
      </c>
      <c r="C247" s="1058" t="s">
        <v>20</v>
      </c>
      <c r="D247" s="1058" t="s">
        <v>21</v>
      </c>
      <c r="E247" s="1061" t="s">
        <v>22</v>
      </c>
    </row>
    <row r="248" spans="1:7" x14ac:dyDescent="0.35">
      <c r="A248" s="12" t="s">
        <v>23</v>
      </c>
      <c r="B248" s="15" t="s">
        <v>42</v>
      </c>
      <c r="C248" s="1058">
        <v>172.92925942329401</v>
      </c>
      <c r="D248" s="1058">
        <v>264.79716320014302</v>
      </c>
      <c r="E248" s="1061">
        <v>401.06682212877598</v>
      </c>
    </row>
    <row r="249" spans="1:7" x14ac:dyDescent="0.35">
      <c r="A249" s="13" t="s">
        <v>25</v>
      </c>
      <c r="B249" s="2" t="s">
        <v>42</v>
      </c>
      <c r="C249" s="1060">
        <v>161.56800268388</v>
      </c>
      <c r="D249" s="1060">
        <v>249.48133729697</v>
      </c>
      <c r="E249" s="1062">
        <v>376.05887483692101</v>
      </c>
    </row>
    <row r="250" spans="1:7" x14ac:dyDescent="0.35">
      <c r="A250" s="13" t="s">
        <v>26</v>
      </c>
      <c r="B250" s="2" t="s">
        <v>42</v>
      </c>
      <c r="C250" s="1060">
        <v>167.907927553409</v>
      </c>
      <c r="D250" s="1060">
        <v>270.15319644799303</v>
      </c>
      <c r="E250" s="1062">
        <v>415.70101452449302</v>
      </c>
    </row>
    <row r="251" spans="1:7" x14ac:dyDescent="0.35">
      <c r="A251" s="13" t="s">
        <v>27</v>
      </c>
      <c r="B251" s="2" t="s">
        <v>42</v>
      </c>
      <c r="C251" s="1060">
        <v>152.19691558441599</v>
      </c>
      <c r="D251" s="1060">
        <v>246.639040247678</v>
      </c>
      <c r="E251" s="1062">
        <v>384.18269767441899</v>
      </c>
    </row>
    <row r="252" spans="1:7" x14ac:dyDescent="0.35">
      <c r="A252" s="13" t="s">
        <v>23</v>
      </c>
      <c r="B252" s="2" t="s">
        <v>43</v>
      </c>
      <c r="C252" s="1060">
        <v>293.34557636775997</v>
      </c>
      <c r="D252" s="1060">
        <v>460.21449985687099</v>
      </c>
      <c r="E252" s="1062">
        <v>694.66209541908495</v>
      </c>
    </row>
    <row r="253" spans="1:7" x14ac:dyDescent="0.35">
      <c r="A253" s="13" t="s">
        <v>25</v>
      </c>
      <c r="B253" s="2" t="s">
        <v>43</v>
      </c>
      <c r="C253" s="1060">
        <v>310.79697364145198</v>
      </c>
      <c r="D253" s="1060">
        <v>471.23979582453501</v>
      </c>
      <c r="E253" s="1062">
        <v>703.72112078999601</v>
      </c>
    </row>
    <row r="254" spans="1:7" x14ac:dyDescent="0.35">
      <c r="A254" s="13" t="s">
        <v>26</v>
      </c>
      <c r="B254" s="2" t="s">
        <v>43</v>
      </c>
      <c r="C254" s="1060">
        <v>319.45081245209502</v>
      </c>
      <c r="D254" s="1060">
        <v>491.48900292873498</v>
      </c>
      <c r="E254" s="1062">
        <v>735.69711211150297</v>
      </c>
    </row>
    <row r="255" spans="1:7" x14ac:dyDescent="0.35">
      <c r="A255" s="13" t="s">
        <v>27</v>
      </c>
      <c r="B255" s="2" t="s">
        <v>43</v>
      </c>
      <c r="C255" s="1060">
        <v>283.70760803704297</v>
      </c>
      <c r="D255" s="1060">
        <v>444.51040313831902</v>
      </c>
      <c r="E255" s="1062">
        <v>676.27220135616801</v>
      </c>
    </row>
    <row r="256" spans="1:7" x14ac:dyDescent="0.35">
      <c r="A256" s="13" t="s">
        <v>23</v>
      </c>
      <c r="B256" s="2" t="s">
        <v>44</v>
      </c>
      <c r="C256" s="1060">
        <v>344.93665240027201</v>
      </c>
      <c r="D256" s="1060">
        <v>516.89119678247198</v>
      </c>
      <c r="E256" s="1062">
        <v>759.99471164660804</v>
      </c>
    </row>
    <row r="257" spans="1:7" x14ac:dyDescent="0.35">
      <c r="A257" s="13" t="s">
        <v>25</v>
      </c>
      <c r="B257" s="2" t="s">
        <v>44</v>
      </c>
      <c r="C257" s="1060">
        <v>342.231991026076</v>
      </c>
      <c r="D257" s="1060">
        <v>505.84863165617702</v>
      </c>
      <c r="E257" s="1062">
        <v>742.01142832714595</v>
      </c>
    </row>
    <row r="258" spans="1:7" x14ac:dyDescent="0.35">
      <c r="A258" s="13" t="s">
        <v>26</v>
      </c>
      <c r="B258" s="2" t="s">
        <v>44</v>
      </c>
      <c r="C258" s="1060">
        <v>337.32512337071603</v>
      </c>
      <c r="D258" s="1060">
        <v>503.13280699788299</v>
      </c>
      <c r="E258" s="1062">
        <v>735.14787389563605</v>
      </c>
    </row>
    <row r="259" spans="1:7" x14ac:dyDescent="0.35">
      <c r="A259" s="13" t="s">
        <v>27</v>
      </c>
      <c r="B259" s="2" t="s">
        <v>44</v>
      </c>
      <c r="C259" s="1060">
        <v>304.31949781415102</v>
      </c>
      <c r="D259" s="1060">
        <v>456.33490681003599</v>
      </c>
      <c r="E259" s="1062">
        <v>675.44027519091105</v>
      </c>
    </row>
    <row r="260" spans="1:7" x14ac:dyDescent="0.35">
      <c r="A260" s="13" t="s">
        <v>23</v>
      </c>
      <c r="B260" s="2" t="s">
        <v>45</v>
      </c>
      <c r="C260" s="1060">
        <v>250.00000614559201</v>
      </c>
      <c r="D260" s="1060">
        <v>376.235712056978</v>
      </c>
      <c r="E260" s="1062">
        <v>558.98214516851795</v>
      </c>
    </row>
    <row r="261" spans="1:7" x14ac:dyDescent="0.35">
      <c r="A261" s="13" t="s">
        <v>25</v>
      </c>
      <c r="B261" s="2" t="s">
        <v>45</v>
      </c>
      <c r="C261" s="1060">
        <v>228.054554983337</v>
      </c>
      <c r="D261" s="1060">
        <v>346.72199558631399</v>
      </c>
      <c r="E261" s="1062">
        <v>517.53260433728406</v>
      </c>
    </row>
    <row r="262" spans="1:7" x14ac:dyDescent="0.35">
      <c r="A262" s="13" t="s">
        <v>26</v>
      </c>
      <c r="B262" s="2" t="s">
        <v>45</v>
      </c>
      <c r="C262" s="1060">
        <v>244.36241872640099</v>
      </c>
      <c r="D262" s="1060">
        <v>376.35022264739501</v>
      </c>
      <c r="E262" s="1062">
        <v>564.16320467283094</v>
      </c>
    </row>
    <row r="263" spans="1:7" x14ac:dyDescent="0.35">
      <c r="A263" s="13" t="s">
        <v>27</v>
      </c>
      <c r="B263" s="2" t="s">
        <v>45</v>
      </c>
      <c r="C263" s="1060">
        <v>215.444998188406</v>
      </c>
      <c r="D263" s="1060">
        <v>337.21142302878599</v>
      </c>
      <c r="E263" s="1062">
        <v>510.78196978021998</v>
      </c>
    </row>
    <row r="264" spans="1:7" x14ac:dyDescent="0.35">
      <c r="A264" s="13" t="s">
        <v>23</v>
      </c>
      <c r="B264" s="2" t="s">
        <v>31</v>
      </c>
      <c r="C264" s="1060">
        <v>223.562828838304</v>
      </c>
      <c r="D264" s="1060">
        <v>345.19630367063201</v>
      </c>
      <c r="E264" s="1062">
        <v>523.68852300830201</v>
      </c>
    </row>
    <row r="265" spans="1:7" x14ac:dyDescent="0.35">
      <c r="A265" s="13" t="s">
        <v>25</v>
      </c>
      <c r="B265" s="2" t="s">
        <v>31</v>
      </c>
      <c r="C265" s="1060">
        <v>205.30716066087999</v>
      </c>
      <c r="D265" s="1060">
        <v>319.24787201000203</v>
      </c>
      <c r="E265" s="1062">
        <v>484.22307821533201</v>
      </c>
    </row>
    <row r="266" spans="1:7" x14ac:dyDescent="0.35">
      <c r="A266" s="13" t="s">
        <v>26</v>
      </c>
      <c r="B266" s="2" t="s">
        <v>31</v>
      </c>
      <c r="C266" s="1060">
        <v>214.63868866986201</v>
      </c>
      <c r="D266" s="1060">
        <v>342.26557701891801</v>
      </c>
      <c r="E266" s="1062">
        <v>524.61281457838504</v>
      </c>
    </row>
    <row r="267" spans="1:7" x14ac:dyDescent="0.35">
      <c r="A267" s="14" t="s">
        <v>27</v>
      </c>
      <c r="B267" s="6" t="s">
        <v>31</v>
      </c>
      <c r="C267" s="1059">
        <v>196.503730769231</v>
      </c>
      <c r="D267" s="1059">
        <v>314.85975524475498</v>
      </c>
      <c r="E267" s="1063">
        <v>486.33832526881702</v>
      </c>
    </row>
    <row r="269" spans="1:7" ht="15.5" x14ac:dyDescent="0.35">
      <c r="A269" s="11" t="s">
        <v>463</v>
      </c>
      <c r="G269" s="11" t="s">
        <v>482</v>
      </c>
    </row>
    <row r="270" spans="1:7" x14ac:dyDescent="0.35">
      <c r="A270" s="2" t="s">
        <v>33</v>
      </c>
      <c r="B270" s="2"/>
      <c r="C270" s="2"/>
      <c r="D270" s="2"/>
      <c r="E270" s="2"/>
    </row>
    <row r="271" spans="1:7" x14ac:dyDescent="0.35">
      <c r="A271" s="12" t="s">
        <v>18</v>
      </c>
      <c r="B271" s="15" t="s">
        <v>34</v>
      </c>
      <c r="C271" s="794" t="s">
        <v>20</v>
      </c>
      <c r="D271" s="794" t="s">
        <v>21</v>
      </c>
      <c r="E271" s="797" t="s">
        <v>22</v>
      </c>
    </row>
    <row r="272" spans="1:7" x14ac:dyDescent="0.35">
      <c r="A272" s="12" t="s">
        <v>23</v>
      </c>
      <c r="B272" s="15" t="s">
        <v>42</v>
      </c>
      <c r="C272" s="794">
        <v>20.3172289110747</v>
      </c>
      <c r="D272" s="794">
        <v>25.068656497022999</v>
      </c>
      <c r="E272" s="797">
        <v>30.3974170534092</v>
      </c>
    </row>
    <row r="273" spans="1:5" x14ac:dyDescent="0.35">
      <c r="A273" s="13" t="s">
        <v>25</v>
      </c>
      <c r="B273" s="2" t="s">
        <v>42</v>
      </c>
      <c r="C273" s="796">
        <v>19.382991734189801</v>
      </c>
      <c r="D273" s="796">
        <v>23.8888541541858</v>
      </c>
      <c r="E273" s="798">
        <v>29.0102183738829</v>
      </c>
    </row>
    <row r="274" spans="1:5" x14ac:dyDescent="0.35">
      <c r="A274" s="13" t="s">
        <v>26</v>
      </c>
      <c r="B274" s="2" t="s">
        <v>42</v>
      </c>
      <c r="C274" s="796">
        <v>17.969104163331298</v>
      </c>
      <c r="D274" s="796">
        <v>22.853250272346099</v>
      </c>
      <c r="E274" s="798">
        <v>27.9917557625432</v>
      </c>
    </row>
    <row r="275" spans="1:5" x14ac:dyDescent="0.35">
      <c r="A275" s="13" t="s">
        <v>27</v>
      </c>
      <c r="B275" s="2" t="s">
        <v>42</v>
      </c>
      <c r="C275" s="796">
        <v>16.6961552626185</v>
      </c>
      <c r="D275" s="796">
        <v>21.020935412026699</v>
      </c>
      <c r="E275" s="798">
        <v>25.588077865735102</v>
      </c>
    </row>
    <row r="276" spans="1:5" x14ac:dyDescent="0.35">
      <c r="A276" s="13" t="s">
        <v>23</v>
      </c>
      <c r="B276" s="2" t="s">
        <v>43</v>
      </c>
      <c r="C276" s="796">
        <v>19.065676891230801</v>
      </c>
      <c r="D276" s="796">
        <v>23.953018216166001</v>
      </c>
      <c r="E276" s="798">
        <v>30.434955088815499</v>
      </c>
    </row>
    <row r="277" spans="1:5" x14ac:dyDescent="0.35">
      <c r="A277" s="13" t="s">
        <v>25</v>
      </c>
      <c r="B277" s="2" t="s">
        <v>43</v>
      </c>
      <c r="C277" s="796">
        <v>19.733138253089098</v>
      </c>
      <c r="D277" s="796">
        <v>24.3329919200043</v>
      </c>
      <c r="E277" s="798">
        <v>30.664419624882601</v>
      </c>
    </row>
    <row r="278" spans="1:5" x14ac:dyDescent="0.35">
      <c r="A278" s="13" t="s">
        <v>26</v>
      </c>
      <c r="B278" s="2" t="s">
        <v>43</v>
      </c>
      <c r="C278" s="796">
        <v>19.462996845905501</v>
      </c>
      <c r="D278" s="796">
        <v>23.8218332920279</v>
      </c>
      <c r="E278" s="798">
        <v>29.3045532623299</v>
      </c>
    </row>
    <row r="279" spans="1:5" x14ac:dyDescent="0.35">
      <c r="A279" s="13" t="s">
        <v>27</v>
      </c>
      <c r="B279" s="2" t="s">
        <v>43</v>
      </c>
      <c r="C279" s="796">
        <v>17.705426498323501</v>
      </c>
      <c r="D279" s="796">
        <v>21.621342989458199</v>
      </c>
      <c r="E279" s="798">
        <v>26.8271350163633</v>
      </c>
    </row>
    <row r="280" spans="1:5" x14ac:dyDescent="0.35">
      <c r="A280" s="13" t="s">
        <v>23</v>
      </c>
      <c r="B280" s="2" t="s">
        <v>44</v>
      </c>
      <c r="C280" s="796">
        <v>22.312087024142102</v>
      </c>
      <c r="D280" s="796">
        <v>28.236875234671999</v>
      </c>
      <c r="E280" s="798">
        <v>35.384757935045499</v>
      </c>
    </row>
    <row r="281" spans="1:5" x14ac:dyDescent="0.35">
      <c r="A281" s="13" t="s">
        <v>25</v>
      </c>
      <c r="B281" s="2" t="s">
        <v>44</v>
      </c>
      <c r="C281" s="796">
        <v>22.571849956412901</v>
      </c>
      <c r="D281" s="796">
        <v>27.920713014383299</v>
      </c>
      <c r="E281" s="798">
        <v>34.5339156920476</v>
      </c>
    </row>
    <row r="282" spans="1:5" x14ac:dyDescent="0.35">
      <c r="A282" s="13" t="s">
        <v>26</v>
      </c>
      <c r="B282" s="2" t="s">
        <v>44</v>
      </c>
      <c r="C282" s="796">
        <v>22.548583954277799</v>
      </c>
      <c r="D282" s="796">
        <v>26.874743217970298</v>
      </c>
      <c r="E282" s="798">
        <v>32.524191828349402</v>
      </c>
    </row>
    <row r="283" spans="1:5" x14ac:dyDescent="0.35">
      <c r="A283" s="13" t="s">
        <v>27</v>
      </c>
      <c r="B283" s="2" t="s">
        <v>44</v>
      </c>
      <c r="C283" s="796">
        <v>20.528474323189698</v>
      </c>
      <c r="D283" s="796">
        <v>24.308844816866799</v>
      </c>
      <c r="E283" s="798">
        <v>29.112053573581701</v>
      </c>
    </row>
    <row r="284" spans="1:5" x14ac:dyDescent="0.35">
      <c r="A284" s="13" t="s">
        <v>23</v>
      </c>
      <c r="B284" s="2" t="s">
        <v>45</v>
      </c>
      <c r="C284" s="796">
        <v>26.012935303955398</v>
      </c>
      <c r="D284" s="796">
        <v>31.9794520067043</v>
      </c>
      <c r="E284" s="798">
        <v>40.069494683932803</v>
      </c>
    </row>
    <row r="285" spans="1:5" x14ac:dyDescent="0.35">
      <c r="A285" s="13" t="s">
        <v>25</v>
      </c>
      <c r="B285" s="2" t="s">
        <v>45</v>
      </c>
      <c r="C285" s="796">
        <v>24.833281213074201</v>
      </c>
      <c r="D285" s="796">
        <v>30.764746324212801</v>
      </c>
      <c r="E285" s="798">
        <v>38.507726133207001</v>
      </c>
    </row>
    <row r="286" spans="1:5" x14ac:dyDescent="0.35">
      <c r="A286" s="13" t="s">
        <v>26</v>
      </c>
      <c r="B286" s="2" t="s">
        <v>45</v>
      </c>
      <c r="C286" s="796">
        <v>24.499636682652699</v>
      </c>
      <c r="D286" s="796">
        <v>29.720988248921401</v>
      </c>
      <c r="E286" s="798">
        <v>36.477265073936898</v>
      </c>
    </row>
    <row r="287" spans="1:5" x14ac:dyDescent="0.35">
      <c r="A287" s="13" t="s">
        <v>27</v>
      </c>
      <c r="B287" s="2" t="s">
        <v>45</v>
      </c>
      <c r="C287" s="796">
        <v>22.136426743427599</v>
      </c>
      <c r="D287" s="796">
        <v>26.915121020147801</v>
      </c>
      <c r="E287" s="798">
        <v>33.355031052446201</v>
      </c>
    </row>
    <row r="288" spans="1:5" x14ac:dyDescent="0.35">
      <c r="A288" s="13" t="s">
        <v>23</v>
      </c>
      <c r="B288" s="2" t="s">
        <v>31</v>
      </c>
      <c r="C288" s="796">
        <v>23.9701063113449</v>
      </c>
      <c r="D288" s="796">
        <v>29.854204029704</v>
      </c>
      <c r="E288" s="798">
        <v>37.468546168181597</v>
      </c>
    </row>
    <row r="289" spans="1:7" x14ac:dyDescent="0.35">
      <c r="A289" s="13" t="s">
        <v>25</v>
      </c>
      <c r="B289" s="2" t="s">
        <v>31</v>
      </c>
      <c r="C289" s="796">
        <v>22.6633872868968</v>
      </c>
      <c r="D289" s="796">
        <v>28.645698183121301</v>
      </c>
      <c r="E289" s="798">
        <v>36.048054834080098</v>
      </c>
    </row>
    <row r="290" spans="1:7" x14ac:dyDescent="0.35">
      <c r="A290" s="13" t="s">
        <v>26</v>
      </c>
      <c r="B290" s="2" t="s">
        <v>31</v>
      </c>
      <c r="C290" s="796">
        <v>21.777755175318301</v>
      </c>
      <c r="D290" s="796">
        <v>27.262269505290998</v>
      </c>
      <c r="E290" s="798">
        <v>33.800366801974299</v>
      </c>
    </row>
    <row r="291" spans="1:7" x14ac:dyDescent="0.35">
      <c r="A291" s="14" t="s">
        <v>27</v>
      </c>
      <c r="B291" s="6" t="s">
        <v>31</v>
      </c>
      <c r="C291" s="795">
        <v>20.3097641062711</v>
      </c>
      <c r="D291" s="795">
        <v>25.257008644709501</v>
      </c>
      <c r="E291" s="799">
        <v>31.303965502826799</v>
      </c>
    </row>
    <row r="293" spans="1:7" ht="15.5" x14ac:dyDescent="0.35">
      <c r="A293" s="11" t="s">
        <v>464</v>
      </c>
      <c r="G293" s="11" t="s">
        <v>589</v>
      </c>
    </row>
    <row r="294" spans="1:7" x14ac:dyDescent="0.35">
      <c r="A294" s="2" t="s">
        <v>33</v>
      </c>
      <c r="B294" s="2"/>
      <c r="C294" s="2"/>
    </row>
    <row r="295" spans="1:7" x14ac:dyDescent="0.35">
      <c r="A295" s="1184" t="s">
        <v>18</v>
      </c>
      <c r="B295" s="1185" t="s">
        <v>34</v>
      </c>
      <c r="C295" s="1186" t="s">
        <v>198</v>
      </c>
    </row>
    <row r="296" spans="1:7" x14ac:dyDescent="0.35">
      <c r="A296" s="1180" t="s">
        <v>265</v>
      </c>
      <c r="B296" s="1174" t="s">
        <v>42</v>
      </c>
      <c r="C296" s="1181">
        <v>0.17100000000000001</v>
      </c>
    </row>
    <row r="297" spans="1:7" x14ac:dyDescent="0.35">
      <c r="A297" s="1180" t="s">
        <v>264</v>
      </c>
      <c r="B297" s="1174" t="s">
        <v>42</v>
      </c>
      <c r="C297" s="1181">
        <v>0.191</v>
      </c>
    </row>
    <row r="298" spans="1:7" x14ac:dyDescent="0.35">
      <c r="A298" s="1180" t="s">
        <v>263</v>
      </c>
      <c r="B298" s="1174" t="s">
        <v>42</v>
      </c>
      <c r="C298" s="1181">
        <v>0.20899999999999999</v>
      </c>
    </row>
    <row r="299" spans="1:7" x14ac:dyDescent="0.35">
      <c r="A299" s="1180" t="s">
        <v>265</v>
      </c>
      <c r="B299" s="1174" t="s">
        <v>43</v>
      </c>
      <c r="C299" s="1181">
        <v>0.06</v>
      </c>
    </row>
    <row r="300" spans="1:7" x14ac:dyDescent="0.35">
      <c r="A300" s="1180" t="s">
        <v>264</v>
      </c>
      <c r="B300" s="1174" t="s">
        <v>43</v>
      </c>
      <c r="C300" s="1181">
        <v>7.3999999999999996E-2</v>
      </c>
    </row>
    <row r="301" spans="1:7" x14ac:dyDescent="0.35">
      <c r="A301" s="1180" t="s">
        <v>263</v>
      </c>
      <c r="B301" s="1174" t="s">
        <v>43</v>
      </c>
      <c r="C301" s="1181">
        <v>8.7999999999999995E-2</v>
      </c>
    </row>
    <row r="302" spans="1:7" x14ac:dyDescent="0.35">
      <c r="A302" s="1180" t="s">
        <v>265</v>
      </c>
      <c r="B302" s="1174" t="s">
        <v>44</v>
      </c>
      <c r="C302" s="1181">
        <v>8.6999999999999994E-2</v>
      </c>
    </row>
    <row r="303" spans="1:7" x14ac:dyDescent="0.35">
      <c r="A303" s="1180" t="s">
        <v>264</v>
      </c>
      <c r="B303" s="1174" t="s">
        <v>44</v>
      </c>
      <c r="C303" s="1181">
        <v>0.09</v>
      </c>
    </row>
    <row r="304" spans="1:7" x14ac:dyDescent="0.35">
      <c r="A304" s="1180" t="s">
        <v>263</v>
      </c>
      <c r="B304" s="1174" t="s">
        <v>44</v>
      </c>
      <c r="C304" s="1181">
        <v>0.11</v>
      </c>
    </row>
    <row r="305" spans="1:7" x14ac:dyDescent="0.35">
      <c r="A305" s="1180" t="s">
        <v>265</v>
      </c>
      <c r="B305" s="1174" t="s">
        <v>45</v>
      </c>
      <c r="C305" s="1181">
        <v>0.16400000000000001</v>
      </c>
    </row>
    <row r="306" spans="1:7" x14ac:dyDescent="0.35">
      <c r="A306" s="1180" t="s">
        <v>264</v>
      </c>
      <c r="B306" s="1174" t="s">
        <v>45</v>
      </c>
      <c r="C306" s="1181">
        <v>0.182</v>
      </c>
    </row>
    <row r="307" spans="1:7" x14ac:dyDescent="0.35">
      <c r="A307" s="1180" t="s">
        <v>263</v>
      </c>
      <c r="B307" s="1174" t="s">
        <v>45</v>
      </c>
      <c r="C307" s="1181">
        <v>0.22900000000000001</v>
      </c>
    </row>
    <row r="308" spans="1:7" x14ac:dyDescent="0.35">
      <c r="A308" s="1180" t="s">
        <v>265</v>
      </c>
      <c r="B308" s="1174" t="s">
        <v>31</v>
      </c>
      <c r="C308" s="1181">
        <v>0.16200000000000001</v>
      </c>
    </row>
    <row r="309" spans="1:7" x14ac:dyDescent="0.35">
      <c r="A309" s="1180" t="s">
        <v>264</v>
      </c>
      <c r="B309" s="1174" t="s">
        <v>31</v>
      </c>
      <c r="C309" s="1181">
        <v>0.183</v>
      </c>
    </row>
    <row r="310" spans="1:7" x14ac:dyDescent="0.35">
      <c r="A310" s="1182" t="s">
        <v>263</v>
      </c>
      <c r="B310" s="1176" t="s">
        <v>31</v>
      </c>
      <c r="C310" s="1183">
        <v>0.22</v>
      </c>
    </row>
    <row r="312" spans="1:7" ht="15.5" x14ac:dyDescent="0.35">
      <c r="A312" s="11" t="s">
        <v>465</v>
      </c>
      <c r="G312" s="11" t="s">
        <v>595</v>
      </c>
    </row>
    <row r="313" spans="1:7" x14ac:dyDescent="0.35">
      <c r="A313" s="2" t="s">
        <v>10</v>
      </c>
      <c r="B313" s="2"/>
      <c r="C313" s="2"/>
    </row>
    <row r="314" spans="1:7" x14ac:dyDescent="0.35">
      <c r="A314" s="1106" t="s">
        <v>18</v>
      </c>
      <c r="B314" s="15" t="s">
        <v>19</v>
      </c>
      <c r="C314" s="1126" t="s">
        <v>198</v>
      </c>
    </row>
    <row r="315" spans="1:7" x14ac:dyDescent="0.35">
      <c r="A315" s="1106" t="s">
        <v>265</v>
      </c>
      <c r="B315" s="15" t="s">
        <v>24</v>
      </c>
      <c r="C315" s="1126">
        <v>0.12</v>
      </c>
    </row>
    <row r="316" spans="1:7" x14ac:dyDescent="0.35">
      <c r="A316" s="1107" t="s">
        <v>264</v>
      </c>
      <c r="B316" s="2" t="s">
        <v>24</v>
      </c>
      <c r="C316" s="1127">
        <v>0.13400000000000001</v>
      </c>
    </row>
    <row r="317" spans="1:7" x14ac:dyDescent="0.35">
      <c r="A317" s="1107" t="s">
        <v>263</v>
      </c>
      <c r="B317" s="1174" t="s">
        <v>24</v>
      </c>
      <c r="C317" s="1127">
        <v>0.17199999999999999</v>
      </c>
    </row>
    <row r="318" spans="1:7" x14ac:dyDescent="0.35">
      <c r="A318" s="1107" t="s">
        <v>265</v>
      </c>
      <c r="B318" s="2" t="s">
        <v>28</v>
      </c>
      <c r="C318" s="1127">
        <v>0.124</v>
      </c>
    </row>
    <row r="319" spans="1:7" x14ac:dyDescent="0.35">
      <c r="A319" s="1107" t="s">
        <v>264</v>
      </c>
      <c r="B319" s="2" t="s">
        <v>28</v>
      </c>
      <c r="C319" s="1127">
        <v>0.14799999999999999</v>
      </c>
    </row>
    <row r="320" spans="1:7" x14ac:dyDescent="0.35">
      <c r="A320" s="1107" t="s">
        <v>263</v>
      </c>
      <c r="B320" s="2" t="s">
        <v>28</v>
      </c>
      <c r="C320" s="1127">
        <v>0.17399999999999999</v>
      </c>
    </row>
    <row r="321" spans="1:7" x14ac:dyDescent="0.35">
      <c r="A321" s="1107" t="s">
        <v>265</v>
      </c>
      <c r="B321" s="2" t="s">
        <v>29</v>
      </c>
      <c r="C321" s="1127">
        <v>0.247</v>
      </c>
    </row>
    <row r="322" spans="1:7" x14ac:dyDescent="0.35">
      <c r="A322" s="1107" t="s">
        <v>264</v>
      </c>
      <c r="B322" s="2" t="s">
        <v>29</v>
      </c>
      <c r="C322" s="1127">
        <v>0.26900000000000002</v>
      </c>
    </row>
    <row r="323" spans="1:7" x14ac:dyDescent="0.35">
      <c r="A323" s="1107" t="s">
        <v>263</v>
      </c>
      <c r="B323" s="2" t="s">
        <v>29</v>
      </c>
      <c r="C323" s="1127">
        <v>0.34399999999999997</v>
      </c>
    </row>
    <row r="324" spans="1:7" x14ac:dyDescent="0.35">
      <c r="A324" s="1107" t="s">
        <v>265</v>
      </c>
      <c r="B324" s="2" t="s">
        <v>30</v>
      </c>
      <c r="C324" s="1127">
        <v>0.27400000000000002</v>
      </c>
    </row>
    <row r="325" spans="1:7" x14ac:dyDescent="0.35">
      <c r="A325" s="1107" t="s">
        <v>264</v>
      </c>
      <c r="B325" s="2" t="s">
        <v>30</v>
      </c>
      <c r="C325" s="1127">
        <v>0.3</v>
      </c>
    </row>
    <row r="326" spans="1:7" x14ac:dyDescent="0.35">
      <c r="A326" s="1107" t="s">
        <v>263</v>
      </c>
      <c r="B326" s="2" t="s">
        <v>30</v>
      </c>
      <c r="C326" s="1127">
        <v>0.34</v>
      </c>
    </row>
    <row r="327" spans="1:7" x14ac:dyDescent="0.35">
      <c r="A327" s="1107" t="s">
        <v>265</v>
      </c>
      <c r="B327" s="1174" t="s">
        <v>31</v>
      </c>
      <c r="C327" s="1127">
        <v>0.16200000000000001</v>
      </c>
    </row>
    <row r="328" spans="1:7" x14ac:dyDescent="0.35">
      <c r="A328" s="1107" t="s">
        <v>264</v>
      </c>
      <c r="B328" s="2" t="s">
        <v>31</v>
      </c>
      <c r="C328" s="1127">
        <v>0.183</v>
      </c>
    </row>
    <row r="329" spans="1:7" x14ac:dyDescent="0.35">
      <c r="A329" s="1108" t="s">
        <v>263</v>
      </c>
      <c r="B329" s="6" t="s">
        <v>31</v>
      </c>
      <c r="C329" s="1128">
        <v>0.22</v>
      </c>
    </row>
    <row r="331" spans="1:7" ht="15.5" x14ac:dyDescent="0.35">
      <c r="A331" s="11" t="s">
        <v>466</v>
      </c>
      <c r="G331" s="11" t="s">
        <v>597</v>
      </c>
    </row>
    <row r="332" spans="1:7" x14ac:dyDescent="0.35">
      <c r="A332" s="2" t="s">
        <v>10</v>
      </c>
      <c r="B332" s="2"/>
      <c r="C332" s="2"/>
    </row>
    <row r="333" spans="1:7" x14ac:dyDescent="0.35">
      <c r="A333" s="1106" t="s">
        <v>18</v>
      </c>
      <c r="B333" s="15" t="s">
        <v>19</v>
      </c>
      <c r="C333" s="1126" t="s">
        <v>198</v>
      </c>
    </row>
    <row r="334" spans="1:7" x14ac:dyDescent="0.35">
      <c r="A334" s="1106" t="s">
        <v>265</v>
      </c>
      <c r="B334" s="15" t="s">
        <v>24</v>
      </c>
      <c r="C334" s="1126">
        <v>0.05</v>
      </c>
    </row>
    <row r="335" spans="1:7" x14ac:dyDescent="0.35">
      <c r="A335" s="1107" t="s">
        <v>264</v>
      </c>
      <c r="B335" s="2" t="s">
        <v>24</v>
      </c>
      <c r="C335" s="1127">
        <v>5.8999999999999997E-2</v>
      </c>
    </row>
    <row r="336" spans="1:7" x14ac:dyDescent="0.35">
      <c r="A336" s="1107" t="s">
        <v>263</v>
      </c>
      <c r="B336" s="1174" t="s">
        <v>24</v>
      </c>
      <c r="C336" s="1127">
        <v>6.9000000000000006E-2</v>
      </c>
    </row>
    <row r="337" spans="1:7" x14ac:dyDescent="0.35">
      <c r="A337" s="1107" t="s">
        <v>265</v>
      </c>
      <c r="B337" s="2" t="s">
        <v>28</v>
      </c>
      <c r="C337" s="1127">
        <v>4.9000000000000002E-2</v>
      </c>
    </row>
    <row r="338" spans="1:7" x14ac:dyDescent="0.35">
      <c r="A338" s="1107" t="s">
        <v>264</v>
      </c>
      <c r="B338" s="2" t="s">
        <v>28</v>
      </c>
      <c r="C338" s="1127">
        <v>0.06</v>
      </c>
    </row>
    <row r="339" spans="1:7" x14ac:dyDescent="0.35">
      <c r="A339" s="1107" t="s">
        <v>263</v>
      </c>
      <c r="B339" s="2" t="s">
        <v>28</v>
      </c>
      <c r="C339" s="1127">
        <v>7.1999999999999995E-2</v>
      </c>
    </row>
    <row r="340" spans="1:7" x14ac:dyDescent="0.35">
      <c r="A340" s="1107" t="s">
        <v>265</v>
      </c>
      <c r="B340" s="2" t="s">
        <v>29</v>
      </c>
      <c r="C340" s="1127">
        <v>0.108</v>
      </c>
    </row>
    <row r="341" spans="1:7" x14ac:dyDescent="0.35">
      <c r="A341" s="1107" t="s">
        <v>264</v>
      </c>
      <c r="B341" s="2" t="s">
        <v>29</v>
      </c>
      <c r="C341" s="1127">
        <v>0.128</v>
      </c>
    </row>
    <row r="342" spans="1:7" x14ac:dyDescent="0.35">
      <c r="A342" s="1107" t="s">
        <v>263</v>
      </c>
      <c r="B342" s="2" t="s">
        <v>29</v>
      </c>
      <c r="C342" s="1127">
        <v>0.156</v>
      </c>
    </row>
    <row r="343" spans="1:7" x14ac:dyDescent="0.35">
      <c r="A343" s="1107" t="s">
        <v>265</v>
      </c>
      <c r="B343" s="2" t="s">
        <v>30</v>
      </c>
      <c r="C343" s="1127">
        <v>9.1999999999999998E-2</v>
      </c>
    </row>
    <row r="344" spans="1:7" x14ac:dyDescent="0.35">
      <c r="A344" s="1107" t="s">
        <v>264</v>
      </c>
      <c r="B344" s="2" t="s">
        <v>30</v>
      </c>
      <c r="C344" s="1127">
        <v>0.109</v>
      </c>
    </row>
    <row r="345" spans="1:7" x14ac:dyDescent="0.35">
      <c r="A345" s="1107" t="s">
        <v>263</v>
      </c>
      <c r="B345" s="2" t="s">
        <v>30</v>
      </c>
      <c r="C345" s="1127">
        <v>0.127</v>
      </c>
    </row>
    <row r="346" spans="1:7" x14ac:dyDescent="0.35">
      <c r="A346" s="1107" t="s">
        <v>265</v>
      </c>
      <c r="B346" s="1174" t="s">
        <v>31</v>
      </c>
      <c r="C346" s="1127">
        <v>6.0999999999999999E-2</v>
      </c>
    </row>
    <row r="347" spans="1:7" x14ac:dyDescent="0.35">
      <c r="A347" s="1107" t="s">
        <v>264</v>
      </c>
      <c r="B347" s="2" t="s">
        <v>31</v>
      </c>
      <c r="C347" s="1127">
        <v>7.3999999999999996E-2</v>
      </c>
    </row>
    <row r="348" spans="1:7" x14ac:dyDescent="0.35">
      <c r="A348" s="1108" t="s">
        <v>263</v>
      </c>
      <c r="B348" s="6" t="s">
        <v>31</v>
      </c>
      <c r="C348" s="1128">
        <v>8.6999999999999994E-2</v>
      </c>
    </row>
    <row r="350" spans="1:7" ht="15.5" x14ac:dyDescent="0.35">
      <c r="A350" s="1145" t="s">
        <v>467</v>
      </c>
      <c r="B350" s="1146"/>
      <c r="C350" s="1146"/>
      <c r="D350" s="1146"/>
      <c r="E350" s="1146"/>
      <c r="G350" s="1145" t="s">
        <v>468</v>
      </c>
    </row>
    <row r="351" spans="1:7" x14ac:dyDescent="0.35">
      <c r="A351" s="1146" t="s">
        <v>10</v>
      </c>
      <c r="B351" s="1146"/>
      <c r="C351" s="1146"/>
      <c r="D351" s="1146"/>
    </row>
    <row r="352" spans="1:7" x14ac:dyDescent="0.35">
      <c r="A352" s="1147" t="s">
        <v>18</v>
      </c>
      <c r="B352" s="1148" t="s">
        <v>19</v>
      </c>
      <c r="C352" s="1148" t="s">
        <v>34</v>
      </c>
      <c r="D352" s="1149" t="s">
        <v>21</v>
      </c>
    </row>
    <row r="353" spans="1:4" x14ac:dyDescent="0.35">
      <c r="A353" s="1151" t="s">
        <v>25</v>
      </c>
      <c r="B353" s="1152" t="s">
        <v>24</v>
      </c>
      <c r="C353" s="1152" t="s">
        <v>274</v>
      </c>
      <c r="D353" s="1160">
        <v>520.72</v>
      </c>
    </row>
    <row r="354" spans="1:4" x14ac:dyDescent="0.35">
      <c r="A354" s="1153" t="s">
        <v>26</v>
      </c>
      <c r="B354" s="1150" t="s">
        <v>24</v>
      </c>
      <c r="C354" s="1150" t="s">
        <v>274</v>
      </c>
      <c r="D354" s="1158">
        <v>534.4</v>
      </c>
    </row>
    <row r="355" spans="1:4" x14ac:dyDescent="0.35">
      <c r="A355" s="1153" t="s">
        <v>27</v>
      </c>
      <c r="B355" s="1150" t="s">
        <v>24</v>
      </c>
      <c r="C355" s="1150" t="s">
        <v>274</v>
      </c>
      <c r="D355" s="1158">
        <v>620.26</v>
      </c>
    </row>
    <row r="356" spans="1:4" x14ac:dyDescent="0.35">
      <c r="A356" s="1153" t="s">
        <v>25</v>
      </c>
      <c r="B356" s="1150" t="s">
        <v>24</v>
      </c>
      <c r="C356" s="1150" t="s">
        <v>275</v>
      </c>
      <c r="D356" s="1158">
        <v>214.72</v>
      </c>
    </row>
    <row r="357" spans="1:4" x14ac:dyDescent="0.35">
      <c r="A357" s="1153" t="s">
        <v>26</v>
      </c>
      <c r="B357" s="1150" t="s">
        <v>24</v>
      </c>
      <c r="C357" s="1150" t="s">
        <v>275</v>
      </c>
      <c r="D357" s="1158">
        <v>185.93</v>
      </c>
    </row>
    <row r="358" spans="1:4" x14ac:dyDescent="0.35">
      <c r="A358" s="1153" t="s">
        <v>27</v>
      </c>
      <c r="B358" s="1150" t="s">
        <v>24</v>
      </c>
      <c r="C358" s="1150" t="s">
        <v>275</v>
      </c>
      <c r="D358" s="1158">
        <v>193.48</v>
      </c>
    </row>
    <row r="359" spans="1:4" x14ac:dyDescent="0.35">
      <c r="A359" s="1153" t="s">
        <v>25</v>
      </c>
      <c r="B359" s="1150" t="s">
        <v>28</v>
      </c>
      <c r="C359" s="1150" t="s">
        <v>274</v>
      </c>
      <c r="D359" s="1158">
        <v>570.04</v>
      </c>
    </row>
    <row r="360" spans="1:4" x14ac:dyDescent="0.35">
      <c r="A360" s="1153" t="s">
        <v>26</v>
      </c>
      <c r="B360" s="1150" t="s">
        <v>28</v>
      </c>
      <c r="C360" s="1150" t="s">
        <v>274</v>
      </c>
      <c r="D360" s="1158">
        <v>648.08000000000004</v>
      </c>
    </row>
    <row r="361" spans="1:4" x14ac:dyDescent="0.35">
      <c r="A361" s="1153" t="s">
        <v>27</v>
      </c>
      <c r="B361" s="1150" t="s">
        <v>28</v>
      </c>
      <c r="C361" s="1150" t="s">
        <v>274</v>
      </c>
      <c r="D361" s="1158">
        <v>838.14</v>
      </c>
    </row>
    <row r="362" spans="1:4" x14ac:dyDescent="0.35">
      <c r="A362" s="1153" t="s">
        <v>25</v>
      </c>
      <c r="B362" s="1150" t="s">
        <v>28</v>
      </c>
      <c r="C362" s="1150" t="s">
        <v>275</v>
      </c>
      <c r="D362" s="1157" t="s">
        <v>410</v>
      </c>
    </row>
    <row r="363" spans="1:4" x14ac:dyDescent="0.35">
      <c r="A363" s="1153" t="s">
        <v>26</v>
      </c>
      <c r="B363" s="1150" t="s">
        <v>28</v>
      </c>
      <c r="C363" s="1150" t="s">
        <v>275</v>
      </c>
      <c r="D363" s="1157" t="s">
        <v>410</v>
      </c>
    </row>
    <row r="364" spans="1:4" x14ac:dyDescent="0.35">
      <c r="A364" s="1153" t="s">
        <v>27</v>
      </c>
      <c r="B364" s="1150" t="s">
        <v>28</v>
      </c>
      <c r="C364" s="1150" t="s">
        <v>275</v>
      </c>
      <c r="D364" s="1157" t="s">
        <v>410</v>
      </c>
    </row>
    <row r="365" spans="1:4" x14ac:dyDescent="0.35">
      <c r="A365" s="1153" t="s">
        <v>25</v>
      </c>
      <c r="B365" s="1150" t="s">
        <v>29</v>
      </c>
      <c r="C365" s="1150" t="s">
        <v>274</v>
      </c>
      <c r="D365" s="1158">
        <v>800.29</v>
      </c>
    </row>
    <row r="366" spans="1:4" x14ac:dyDescent="0.35">
      <c r="A366" s="1153" t="s">
        <v>26</v>
      </c>
      <c r="B366" s="1150" t="s">
        <v>29</v>
      </c>
      <c r="C366" s="1150" t="s">
        <v>274</v>
      </c>
      <c r="D366" s="1158">
        <v>849.6</v>
      </c>
    </row>
    <row r="367" spans="1:4" x14ac:dyDescent="0.35">
      <c r="A367" s="1153" t="s">
        <v>27</v>
      </c>
      <c r="B367" s="1150" t="s">
        <v>29</v>
      </c>
      <c r="C367" s="1150" t="s">
        <v>274</v>
      </c>
      <c r="D367" s="1158">
        <v>953.5</v>
      </c>
    </row>
    <row r="368" spans="1:4" x14ac:dyDescent="0.35">
      <c r="A368" s="1153" t="s">
        <v>25</v>
      </c>
      <c r="B368" s="1150" t="s">
        <v>29</v>
      </c>
      <c r="C368" s="1150" t="s">
        <v>275</v>
      </c>
      <c r="D368" s="1158">
        <v>339.72</v>
      </c>
    </row>
    <row r="369" spans="1:7" x14ac:dyDescent="0.35">
      <c r="A369" s="1153" t="s">
        <v>26</v>
      </c>
      <c r="B369" s="1150" t="s">
        <v>29</v>
      </c>
      <c r="C369" s="1150" t="s">
        <v>275</v>
      </c>
      <c r="D369" s="1158">
        <v>326.33999999999997</v>
      </c>
    </row>
    <row r="370" spans="1:7" x14ac:dyDescent="0.35">
      <c r="A370" s="1153" t="s">
        <v>27</v>
      </c>
      <c r="B370" s="1150" t="s">
        <v>29</v>
      </c>
      <c r="C370" s="1150" t="s">
        <v>275</v>
      </c>
      <c r="D370" s="1158">
        <v>333.96</v>
      </c>
    </row>
    <row r="371" spans="1:7" x14ac:dyDescent="0.35">
      <c r="A371" s="1153" t="s">
        <v>25</v>
      </c>
      <c r="B371" s="1150" t="s">
        <v>30</v>
      </c>
      <c r="C371" s="1150" t="s">
        <v>274</v>
      </c>
      <c r="D371" s="1158">
        <v>942.65</v>
      </c>
    </row>
    <row r="372" spans="1:7" x14ac:dyDescent="0.35">
      <c r="A372" s="1153" t="s">
        <v>26</v>
      </c>
      <c r="B372" s="1150" t="s">
        <v>30</v>
      </c>
      <c r="C372" s="1150" t="s">
        <v>274</v>
      </c>
      <c r="D372" s="1158">
        <v>995.19</v>
      </c>
    </row>
    <row r="373" spans="1:7" x14ac:dyDescent="0.35">
      <c r="A373" s="1153" t="s">
        <v>27</v>
      </c>
      <c r="B373" s="1150" t="s">
        <v>30</v>
      </c>
      <c r="C373" s="1150" t="s">
        <v>274</v>
      </c>
      <c r="D373" s="1158">
        <v>1156.06</v>
      </c>
    </row>
    <row r="374" spans="1:7" x14ac:dyDescent="0.35">
      <c r="A374" s="1153" t="s">
        <v>25</v>
      </c>
      <c r="B374" s="1150" t="s">
        <v>30</v>
      </c>
      <c r="C374" s="1150" t="s">
        <v>275</v>
      </c>
      <c r="D374" s="1158">
        <v>513.34</v>
      </c>
    </row>
    <row r="375" spans="1:7" x14ac:dyDescent="0.35">
      <c r="A375" s="1153" t="s">
        <v>26</v>
      </c>
      <c r="B375" s="1150" t="s">
        <v>30</v>
      </c>
      <c r="C375" s="1150" t="s">
        <v>275</v>
      </c>
      <c r="D375" s="1158">
        <v>464.33</v>
      </c>
    </row>
    <row r="376" spans="1:7" x14ac:dyDescent="0.35">
      <c r="A376" s="1153" t="s">
        <v>27</v>
      </c>
      <c r="B376" s="1150" t="s">
        <v>30</v>
      </c>
      <c r="C376" s="1150" t="s">
        <v>275</v>
      </c>
      <c r="D376" s="1158">
        <v>470.91</v>
      </c>
    </row>
    <row r="377" spans="1:7" x14ac:dyDescent="0.35">
      <c r="A377" s="1153" t="s">
        <v>25</v>
      </c>
      <c r="B377" s="1150" t="s">
        <v>31</v>
      </c>
      <c r="C377" s="1150" t="s">
        <v>274</v>
      </c>
      <c r="D377" s="1158">
        <v>655.1</v>
      </c>
    </row>
    <row r="378" spans="1:7" x14ac:dyDescent="0.35">
      <c r="A378" s="1153" t="s">
        <v>26</v>
      </c>
      <c r="B378" s="1150" t="s">
        <v>31</v>
      </c>
      <c r="C378" s="1150" t="s">
        <v>274</v>
      </c>
      <c r="D378" s="1158">
        <v>716.08</v>
      </c>
    </row>
    <row r="379" spans="1:7" x14ac:dyDescent="0.35">
      <c r="A379" s="1153" t="s">
        <v>27</v>
      </c>
      <c r="B379" s="1150" t="s">
        <v>31</v>
      </c>
      <c r="C379" s="1150" t="s">
        <v>274</v>
      </c>
      <c r="D379" s="1158">
        <v>853.19</v>
      </c>
    </row>
    <row r="380" spans="1:7" x14ac:dyDescent="0.35">
      <c r="A380" s="1153" t="s">
        <v>25</v>
      </c>
      <c r="B380" s="1150" t="s">
        <v>31</v>
      </c>
      <c r="C380" s="1150" t="s">
        <v>275</v>
      </c>
      <c r="D380" s="1158">
        <v>376</v>
      </c>
    </row>
    <row r="381" spans="1:7" x14ac:dyDescent="0.35">
      <c r="A381" s="1153" t="s">
        <v>26</v>
      </c>
      <c r="B381" s="1150" t="s">
        <v>31</v>
      </c>
      <c r="C381" s="1150" t="s">
        <v>275</v>
      </c>
      <c r="D381" s="1158">
        <v>340.8</v>
      </c>
    </row>
    <row r="382" spans="1:7" x14ac:dyDescent="0.35">
      <c r="A382" s="1154" t="s">
        <v>27</v>
      </c>
      <c r="B382" s="1155" t="s">
        <v>31</v>
      </c>
      <c r="C382" s="1155" t="s">
        <v>275</v>
      </c>
      <c r="D382" s="1159">
        <v>344.8</v>
      </c>
    </row>
    <row r="384" spans="1:7" ht="15.5" x14ac:dyDescent="0.35">
      <c r="A384" s="11" t="s">
        <v>469</v>
      </c>
      <c r="G384" s="1145" t="s">
        <v>599</v>
      </c>
    </row>
    <row r="385" spans="1:7" x14ac:dyDescent="0.35">
      <c r="A385" s="2" t="s">
        <v>10</v>
      </c>
      <c r="B385" s="2"/>
      <c r="C385" s="2"/>
      <c r="D385" s="2"/>
      <c r="E385" s="2"/>
    </row>
    <row r="386" spans="1:7" x14ac:dyDescent="0.35">
      <c r="A386" s="1129" t="s">
        <v>18</v>
      </c>
      <c r="B386" s="1130" t="s">
        <v>19</v>
      </c>
      <c r="C386" s="1130" t="s">
        <v>34</v>
      </c>
      <c r="D386" s="1131" t="s">
        <v>272</v>
      </c>
      <c r="E386" s="1132" t="s">
        <v>273</v>
      </c>
    </row>
    <row r="387" spans="1:7" x14ac:dyDescent="0.35">
      <c r="A387" s="1129" t="s">
        <v>96</v>
      </c>
      <c r="B387" s="1130" t="s">
        <v>24</v>
      </c>
      <c r="C387" s="1130" t="s">
        <v>274</v>
      </c>
      <c r="D387" s="1133">
        <v>303.32</v>
      </c>
      <c r="E387" s="1134">
        <v>10.28</v>
      </c>
    </row>
    <row r="388" spans="1:7" x14ac:dyDescent="0.35">
      <c r="A388" s="1135" t="s">
        <v>96</v>
      </c>
      <c r="B388" s="1136" t="s">
        <v>24</v>
      </c>
      <c r="C388" s="1136" t="s">
        <v>275</v>
      </c>
      <c r="D388" s="1137">
        <v>683.94</v>
      </c>
      <c r="E388" s="1138">
        <v>66</v>
      </c>
    </row>
    <row r="389" spans="1:7" x14ac:dyDescent="0.35">
      <c r="A389" s="1135" t="s">
        <v>96</v>
      </c>
      <c r="B389" s="1136" t="s">
        <v>28</v>
      </c>
      <c r="C389" s="1136" t="s">
        <v>274</v>
      </c>
      <c r="D389" s="1137">
        <v>281.57</v>
      </c>
      <c r="E389" s="1138">
        <v>9.9700000000000006</v>
      </c>
    </row>
    <row r="390" spans="1:7" x14ac:dyDescent="0.35">
      <c r="A390" s="1135" t="s">
        <v>96</v>
      </c>
      <c r="B390" s="1136" t="s">
        <v>28</v>
      </c>
      <c r="C390" s="1136" t="s">
        <v>275</v>
      </c>
      <c r="D390" s="1139" t="s">
        <v>410</v>
      </c>
      <c r="E390" s="1140" t="s">
        <v>410</v>
      </c>
    </row>
    <row r="391" spans="1:7" x14ac:dyDescent="0.35">
      <c r="A391" s="1135" t="s">
        <v>96</v>
      </c>
      <c r="B391" s="1136" t="s">
        <v>29</v>
      </c>
      <c r="C391" s="1136" t="s">
        <v>274</v>
      </c>
      <c r="D391" s="1137">
        <v>505.54</v>
      </c>
      <c r="E391" s="1138">
        <v>11.78</v>
      </c>
    </row>
    <row r="392" spans="1:7" x14ac:dyDescent="0.35">
      <c r="A392" s="1135" t="s">
        <v>96</v>
      </c>
      <c r="B392" s="1136" t="s">
        <v>29</v>
      </c>
      <c r="C392" s="1136" t="s">
        <v>275</v>
      </c>
      <c r="D392" s="1137">
        <v>904.24</v>
      </c>
      <c r="E392" s="1138">
        <v>55.6</v>
      </c>
    </row>
    <row r="393" spans="1:7" x14ac:dyDescent="0.35">
      <c r="A393" s="1135" t="s">
        <v>96</v>
      </c>
      <c r="B393" s="1136" t="s">
        <v>30</v>
      </c>
      <c r="C393" s="1136" t="s">
        <v>274</v>
      </c>
      <c r="D393" s="1137">
        <v>365.16</v>
      </c>
      <c r="E393" s="1138">
        <v>10.34</v>
      </c>
    </row>
    <row r="394" spans="1:7" x14ac:dyDescent="0.35">
      <c r="A394" s="1135" t="s">
        <v>96</v>
      </c>
      <c r="B394" s="1136" t="s">
        <v>30</v>
      </c>
      <c r="C394" s="1136" t="s">
        <v>275</v>
      </c>
      <c r="D394" s="1137">
        <v>909.47</v>
      </c>
      <c r="E394" s="1138">
        <v>50.02</v>
      </c>
    </row>
    <row r="395" spans="1:7" x14ac:dyDescent="0.35">
      <c r="A395" s="1135" t="s">
        <v>96</v>
      </c>
      <c r="B395" s="1136" t="s">
        <v>31</v>
      </c>
      <c r="C395" s="1136" t="s">
        <v>274</v>
      </c>
      <c r="D395" s="1137">
        <v>337.28</v>
      </c>
      <c r="E395" s="1138">
        <v>10.18</v>
      </c>
    </row>
    <row r="396" spans="1:7" x14ac:dyDescent="0.35">
      <c r="A396" s="1141" t="s">
        <v>96</v>
      </c>
      <c r="B396" s="1142" t="s">
        <v>31</v>
      </c>
      <c r="C396" s="1142" t="s">
        <v>275</v>
      </c>
      <c r="D396" s="1143">
        <v>844.33</v>
      </c>
      <c r="E396" s="1144">
        <v>52.06</v>
      </c>
    </row>
    <row r="400" spans="1:7" ht="15.5" x14ac:dyDescent="0.35">
      <c r="A400" s="11" t="s">
        <v>470</v>
      </c>
      <c r="G400" s="11" t="s">
        <v>483</v>
      </c>
    </row>
    <row r="401" spans="1:7" x14ac:dyDescent="0.35">
      <c r="A401" s="2" t="s">
        <v>33</v>
      </c>
      <c r="B401" s="2"/>
      <c r="C401" s="2"/>
      <c r="D401" s="2"/>
      <c r="E401" s="2"/>
    </row>
    <row r="402" spans="1:7" x14ac:dyDescent="0.35">
      <c r="A402" s="12" t="s">
        <v>18</v>
      </c>
      <c r="B402" s="15" t="s">
        <v>34</v>
      </c>
      <c r="C402" s="794" t="s">
        <v>20</v>
      </c>
      <c r="D402" s="794" t="s">
        <v>21</v>
      </c>
      <c r="E402" s="797" t="s">
        <v>22</v>
      </c>
    </row>
    <row r="403" spans="1:7" x14ac:dyDescent="0.35">
      <c r="A403" s="12" t="s">
        <v>23</v>
      </c>
      <c r="B403" s="15" t="s">
        <v>58</v>
      </c>
      <c r="C403" s="794">
        <v>25.259354901014198</v>
      </c>
      <c r="D403" s="794">
        <v>30.868265860211899</v>
      </c>
      <c r="E403" s="797">
        <v>38.605635832822998</v>
      </c>
    </row>
    <row r="404" spans="1:7" x14ac:dyDescent="0.35">
      <c r="A404" s="13" t="s">
        <v>25</v>
      </c>
      <c r="B404" s="2" t="s">
        <v>58</v>
      </c>
      <c r="C404" s="796">
        <v>24.128009905570099</v>
      </c>
      <c r="D404" s="796">
        <v>29.775270891568599</v>
      </c>
      <c r="E404" s="798">
        <v>37.184707795639198</v>
      </c>
    </row>
    <row r="405" spans="1:7" x14ac:dyDescent="0.35">
      <c r="A405" s="13" t="s">
        <v>26</v>
      </c>
      <c r="B405" s="2" t="s">
        <v>58</v>
      </c>
      <c r="C405" s="796">
        <v>23.400162654177599</v>
      </c>
      <c r="D405" s="796">
        <v>28.574376095118101</v>
      </c>
      <c r="E405" s="798">
        <v>35.138781360086199</v>
      </c>
    </row>
    <row r="406" spans="1:7" x14ac:dyDescent="0.35">
      <c r="A406" s="13" t="s">
        <v>27</v>
      </c>
      <c r="B406" s="2" t="s">
        <v>58</v>
      </c>
      <c r="C406" s="796">
        <v>22.0966962968178</v>
      </c>
      <c r="D406" s="796">
        <v>26.611237918066301</v>
      </c>
      <c r="E406" s="798">
        <v>32.868649730426498</v>
      </c>
    </row>
    <row r="407" spans="1:7" x14ac:dyDescent="0.35">
      <c r="A407" s="13" t="s">
        <v>23</v>
      </c>
      <c r="B407" s="2" t="s">
        <v>59</v>
      </c>
      <c r="C407" s="796">
        <v>15.254219967468</v>
      </c>
      <c r="D407" s="796">
        <v>23.532322091114999</v>
      </c>
      <c r="E407" s="798">
        <v>30.6523970254947</v>
      </c>
    </row>
    <row r="408" spans="1:7" x14ac:dyDescent="0.35">
      <c r="A408" s="13" t="s">
        <v>25</v>
      </c>
      <c r="B408" s="2" t="s">
        <v>59</v>
      </c>
      <c r="C408" s="796">
        <v>14.0593802452667</v>
      </c>
      <c r="D408" s="796">
        <v>22.617295072597202</v>
      </c>
      <c r="E408" s="798">
        <v>29.746105929893801</v>
      </c>
    </row>
    <row r="409" spans="1:7" x14ac:dyDescent="0.35">
      <c r="A409" s="13" t="s">
        <v>26</v>
      </c>
      <c r="B409" s="2" t="s">
        <v>59</v>
      </c>
      <c r="C409" s="796">
        <v>12.457508305732301</v>
      </c>
      <c r="D409" s="796">
        <v>20.390000829219201</v>
      </c>
      <c r="E409" s="798">
        <v>26.3497890707457</v>
      </c>
    </row>
    <row r="410" spans="1:7" x14ac:dyDescent="0.35">
      <c r="A410" s="14" t="s">
        <v>27</v>
      </c>
      <c r="B410" s="6" t="s">
        <v>59</v>
      </c>
      <c r="C410" s="795">
        <v>11.6657430963116</v>
      </c>
      <c r="D410" s="795">
        <v>19.227035750568302</v>
      </c>
      <c r="E410" s="799">
        <v>24.5631446935753</v>
      </c>
    </row>
    <row r="416" spans="1:7" ht="15.5" x14ac:dyDescent="0.35">
      <c r="A416" s="11" t="s">
        <v>471</v>
      </c>
      <c r="G416" s="11" t="s">
        <v>484</v>
      </c>
    </row>
    <row r="417" spans="1:7" x14ac:dyDescent="0.35">
      <c r="A417" s="2" t="s">
        <v>33</v>
      </c>
      <c r="B417" s="2"/>
      <c r="C417" s="2"/>
      <c r="D417" s="2"/>
      <c r="E417" s="2"/>
    </row>
    <row r="418" spans="1:7" x14ac:dyDescent="0.35">
      <c r="A418" s="12" t="s">
        <v>18</v>
      </c>
      <c r="B418" s="15" t="s">
        <v>34</v>
      </c>
      <c r="C418" s="794" t="s">
        <v>20</v>
      </c>
      <c r="D418" s="794" t="s">
        <v>21</v>
      </c>
      <c r="E418" s="797" t="s">
        <v>22</v>
      </c>
    </row>
    <row r="419" spans="1:7" x14ac:dyDescent="0.35">
      <c r="A419" s="12" t="s">
        <v>23</v>
      </c>
      <c r="B419" s="15" t="s">
        <v>58</v>
      </c>
      <c r="C419" s="794">
        <v>28.7628673221407</v>
      </c>
      <c r="D419" s="794">
        <v>36.570301004937399</v>
      </c>
      <c r="E419" s="797">
        <v>53.7600200983142</v>
      </c>
    </row>
    <row r="420" spans="1:7" x14ac:dyDescent="0.35">
      <c r="A420" s="13" t="s">
        <v>25</v>
      </c>
      <c r="B420" s="2" t="s">
        <v>58</v>
      </c>
      <c r="C420" s="796">
        <v>28.178190162160899</v>
      </c>
      <c r="D420" s="796">
        <v>35.611918937442098</v>
      </c>
      <c r="E420" s="798">
        <v>52.351116213704998</v>
      </c>
    </row>
    <row r="421" spans="1:7" x14ac:dyDescent="0.35">
      <c r="A421" s="13" t="s">
        <v>26</v>
      </c>
      <c r="B421" s="2" t="s">
        <v>58</v>
      </c>
      <c r="C421" s="796">
        <v>28.399329889673702</v>
      </c>
      <c r="D421" s="796">
        <v>36.098976310421399</v>
      </c>
      <c r="E421" s="798">
        <v>55.1118548524136</v>
      </c>
    </row>
    <row r="422" spans="1:7" x14ac:dyDescent="0.35">
      <c r="A422" s="13" t="s">
        <v>27</v>
      </c>
      <c r="B422" s="2" t="s">
        <v>58</v>
      </c>
      <c r="C422" s="796">
        <v>26.336547303268599</v>
      </c>
      <c r="D422" s="796">
        <v>34.079930848629701</v>
      </c>
      <c r="E422" s="798">
        <v>53.870067373026799</v>
      </c>
    </row>
    <row r="423" spans="1:7" x14ac:dyDescent="0.35">
      <c r="A423" s="13" t="s">
        <v>23</v>
      </c>
      <c r="B423" s="2" t="s">
        <v>59</v>
      </c>
      <c r="C423" s="796">
        <v>22.045263092132</v>
      </c>
      <c r="D423" s="796">
        <v>28.3229300536827</v>
      </c>
      <c r="E423" s="798">
        <v>36.529793979991901</v>
      </c>
    </row>
    <row r="424" spans="1:7" x14ac:dyDescent="0.35">
      <c r="A424" s="13" t="s">
        <v>25</v>
      </c>
      <c r="B424" s="2" t="s">
        <v>59</v>
      </c>
      <c r="C424" s="796">
        <v>20.963095743154199</v>
      </c>
      <c r="D424" s="796">
        <v>27.121964452361802</v>
      </c>
      <c r="E424" s="798">
        <v>34.893271421053598</v>
      </c>
    </row>
    <row r="425" spans="1:7" x14ac:dyDescent="0.35">
      <c r="A425" s="13" t="s">
        <v>26</v>
      </c>
      <c r="B425" s="2" t="s">
        <v>59</v>
      </c>
      <c r="C425" s="796">
        <v>19.0196516705</v>
      </c>
      <c r="D425" s="796">
        <v>24.928899646100898</v>
      </c>
      <c r="E425" s="798">
        <v>30.9965064589083</v>
      </c>
    </row>
    <row r="426" spans="1:7" x14ac:dyDescent="0.35">
      <c r="A426" s="14" t="s">
        <v>27</v>
      </c>
      <c r="B426" s="6" t="s">
        <v>59</v>
      </c>
      <c r="C426" s="795">
        <v>18.4568792410989</v>
      </c>
      <c r="D426" s="795">
        <v>23.612060350254399</v>
      </c>
      <c r="E426" s="799">
        <v>29.7744492506556</v>
      </c>
    </row>
    <row r="432" spans="1:7" ht="15.5" x14ac:dyDescent="0.35">
      <c r="A432" s="11" t="s">
        <v>472</v>
      </c>
      <c r="G432" s="11" t="s">
        <v>602</v>
      </c>
    </row>
    <row r="433" spans="1:3" x14ac:dyDescent="0.35">
      <c r="A433" s="2" t="s">
        <v>10</v>
      </c>
      <c r="B433" s="2"/>
      <c r="C433" s="2"/>
    </row>
    <row r="434" spans="1:3" x14ac:dyDescent="0.35">
      <c r="A434" s="12" t="s">
        <v>18</v>
      </c>
      <c r="B434" s="15" t="s">
        <v>19</v>
      </c>
      <c r="C434" s="1126" t="s">
        <v>198</v>
      </c>
    </row>
    <row r="435" spans="1:3" x14ac:dyDescent="0.35">
      <c r="A435" s="12" t="s">
        <v>265</v>
      </c>
      <c r="B435" s="15" t="s">
        <v>24</v>
      </c>
      <c r="C435" s="1126">
        <v>0.98695367282471602</v>
      </c>
    </row>
    <row r="436" spans="1:3" x14ac:dyDescent="0.35">
      <c r="A436" s="13" t="s">
        <v>264</v>
      </c>
      <c r="B436" s="2" t="s">
        <v>24</v>
      </c>
      <c r="C436" s="1127">
        <v>0.98765106487194199</v>
      </c>
    </row>
    <row r="437" spans="1:3" x14ac:dyDescent="0.35">
      <c r="A437" s="13" t="s">
        <v>263</v>
      </c>
      <c r="B437" s="2" t="s">
        <v>24</v>
      </c>
      <c r="C437" s="1127">
        <v>0.98903666096425902</v>
      </c>
    </row>
    <row r="438" spans="1:3" x14ac:dyDescent="0.35">
      <c r="A438" s="13" t="s">
        <v>265</v>
      </c>
      <c r="B438" s="2" t="s">
        <v>28</v>
      </c>
      <c r="C438" s="1127">
        <v>0.150714659881763</v>
      </c>
    </row>
    <row r="439" spans="1:3" x14ac:dyDescent="0.35">
      <c r="A439" s="13" t="s">
        <v>264</v>
      </c>
      <c r="B439" s="2" t="s">
        <v>28</v>
      </c>
      <c r="C439" s="1127">
        <v>0.21084774416229399</v>
      </c>
    </row>
    <row r="440" spans="1:3" x14ac:dyDescent="0.35">
      <c r="A440" s="13" t="s">
        <v>263</v>
      </c>
      <c r="B440" s="2" t="s">
        <v>28</v>
      </c>
      <c r="C440" s="1127">
        <v>0.25980354778558001</v>
      </c>
    </row>
    <row r="441" spans="1:3" x14ac:dyDescent="0.35">
      <c r="A441" s="13" t="s">
        <v>265</v>
      </c>
      <c r="B441" s="2" t="s">
        <v>29</v>
      </c>
      <c r="C441" s="1127">
        <v>0.15</v>
      </c>
    </row>
    <row r="442" spans="1:3" x14ac:dyDescent="0.35">
      <c r="A442" s="13" t="s">
        <v>264</v>
      </c>
      <c r="B442" s="2" t="s">
        <v>29</v>
      </c>
      <c r="C442" s="1127">
        <v>0.20554096416165399</v>
      </c>
    </row>
    <row r="443" spans="1:3" x14ac:dyDescent="0.35">
      <c r="A443" s="13" t="s">
        <v>263</v>
      </c>
      <c r="B443" s="2" t="s">
        <v>29</v>
      </c>
      <c r="C443" s="1127">
        <v>0.25243366523891603</v>
      </c>
    </row>
    <row r="444" spans="1:3" x14ac:dyDescent="0.35">
      <c r="A444" s="13" t="s">
        <v>265</v>
      </c>
      <c r="B444" s="2" t="s">
        <v>30</v>
      </c>
      <c r="C444" s="1127">
        <v>0.137204816764844</v>
      </c>
    </row>
    <row r="445" spans="1:3" x14ac:dyDescent="0.35">
      <c r="A445" s="13" t="s">
        <v>264</v>
      </c>
      <c r="B445" s="2" t="s">
        <v>30</v>
      </c>
      <c r="C445" s="1127">
        <v>0.18448136743129101</v>
      </c>
    </row>
    <row r="446" spans="1:3" x14ac:dyDescent="0.35">
      <c r="A446" s="13" t="s">
        <v>263</v>
      </c>
      <c r="B446" s="2" t="s">
        <v>30</v>
      </c>
      <c r="C446" s="1127">
        <v>0.22847250181174</v>
      </c>
    </row>
    <row r="447" spans="1:3" x14ac:dyDescent="0.35">
      <c r="A447" s="13" t="s">
        <v>265</v>
      </c>
      <c r="B447" s="2" t="s">
        <v>31</v>
      </c>
      <c r="C447" s="1127">
        <v>0.40974282132044898</v>
      </c>
    </row>
    <row r="448" spans="1:3" x14ac:dyDescent="0.35">
      <c r="A448" s="13" t="s">
        <v>264</v>
      </c>
      <c r="B448" s="2" t="s">
        <v>31</v>
      </c>
      <c r="C448" s="1127">
        <v>0.44519903330002603</v>
      </c>
    </row>
    <row r="449" spans="1:7" x14ac:dyDescent="0.35">
      <c r="A449" s="14" t="s">
        <v>263</v>
      </c>
      <c r="B449" s="6" t="s">
        <v>31</v>
      </c>
      <c r="C449" s="1128">
        <v>0.47937236848852199</v>
      </c>
    </row>
    <row r="451" spans="1:7" ht="15.5" x14ac:dyDescent="0.35">
      <c r="A451" s="11" t="s">
        <v>473</v>
      </c>
      <c r="G451" s="11" t="s">
        <v>603</v>
      </c>
    </row>
    <row r="452" spans="1:7" x14ac:dyDescent="0.35">
      <c r="A452" s="2" t="s">
        <v>10</v>
      </c>
      <c r="B452" s="2"/>
      <c r="C452" s="2"/>
    </row>
    <row r="453" spans="1:7" x14ac:dyDescent="0.35">
      <c r="A453" s="12" t="s">
        <v>18</v>
      </c>
      <c r="B453" s="15" t="s">
        <v>19</v>
      </c>
      <c r="C453" s="1126" t="s">
        <v>198</v>
      </c>
    </row>
    <row r="454" spans="1:7" x14ac:dyDescent="0.35">
      <c r="A454" s="12" t="s">
        <v>265</v>
      </c>
      <c r="B454" s="15" t="s">
        <v>24</v>
      </c>
      <c r="C454" s="1126">
        <v>0.12126797269042899</v>
      </c>
    </row>
    <row r="455" spans="1:7" x14ac:dyDescent="0.35">
      <c r="A455" s="13" t="s">
        <v>264</v>
      </c>
      <c r="B455" s="2" t="s">
        <v>24</v>
      </c>
      <c r="C455" s="1127">
        <v>0.151422958074238</v>
      </c>
    </row>
    <row r="456" spans="1:7" x14ac:dyDescent="0.35">
      <c r="A456" s="13" t="s">
        <v>263</v>
      </c>
      <c r="B456" s="2" t="s">
        <v>24</v>
      </c>
      <c r="C456" s="1127">
        <v>0.17348931500734699</v>
      </c>
    </row>
    <row r="457" spans="1:7" x14ac:dyDescent="0.35">
      <c r="A457" s="13" t="s">
        <v>265</v>
      </c>
      <c r="B457" s="2" t="s">
        <v>28</v>
      </c>
      <c r="C457" s="1127">
        <v>0.40044687189672301</v>
      </c>
    </row>
    <row r="458" spans="1:7" x14ac:dyDescent="0.35">
      <c r="A458" s="13" t="s">
        <v>264</v>
      </c>
      <c r="B458" s="2" t="s">
        <v>28</v>
      </c>
      <c r="C458" s="1127">
        <v>0.416764106504527</v>
      </c>
    </row>
    <row r="459" spans="1:7" x14ac:dyDescent="0.35">
      <c r="A459" s="13" t="s">
        <v>263</v>
      </c>
      <c r="B459" s="2" t="s">
        <v>28</v>
      </c>
      <c r="C459" s="1127">
        <v>0.45988420181968598</v>
      </c>
    </row>
    <row r="460" spans="1:7" x14ac:dyDescent="0.35">
      <c r="A460" s="13" t="s">
        <v>265</v>
      </c>
      <c r="B460" s="2" t="s">
        <v>29</v>
      </c>
      <c r="C460" s="1127">
        <v>0.37323803851498899</v>
      </c>
    </row>
    <row r="461" spans="1:7" x14ac:dyDescent="0.35">
      <c r="A461" s="13" t="s">
        <v>264</v>
      </c>
      <c r="B461" s="2" t="s">
        <v>29</v>
      </c>
      <c r="C461" s="1127">
        <v>0.49134377576257199</v>
      </c>
    </row>
    <row r="462" spans="1:7" x14ac:dyDescent="0.35">
      <c r="A462" s="13" t="s">
        <v>263</v>
      </c>
      <c r="B462" s="2" t="s">
        <v>29</v>
      </c>
      <c r="C462" s="1127">
        <v>0.55332745702952801</v>
      </c>
    </row>
    <row r="463" spans="1:7" x14ac:dyDescent="0.35">
      <c r="A463" s="13" t="s">
        <v>265</v>
      </c>
      <c r="B463" s="2" t="s">
        <v>30</v>
      </c>
      <c r="C463" s="1127">
        <v>0.42553191489361702</v>
      </c>
    </row>
    <row r="464" spans="1:7" x14ac:dyDescent="0.35">
      <c r="A464" s="13" t="s">
        <v>264</v>
      </c>
      <c r="B464" s="2" t="s">
        <v>30</v>
      </c>
      <c r="C464" s="1127">
        <v>0.50754262251182702</v>
      </c>
    </row>
    <row r="465" spans="1:7" x14ac:dyDescent="0.35">
      <c r="A465" s="13" t="s">
        <v>263</v>
      </c>
      <c r="B465" s="2" t="s">
        <v>30</v>
      </c>
      <c r="C465" s="1127">
        <v>0.57016987382815298</v>
      </c>
    </row>
    <row r="466" spans="1:7" x14ac:dyDescent="0.35">
      <c r="A466" s="13" t="s">
        <v>265</v>
      </c>
      <c r="B466" s="2" t="s">
        <v>31</v>
      </c>
      <c r="C466" s="1127">
        <v>0.19063362937532699</v>
      </c>
    </row>
    <row r="467" spans="1:7" x14ac:dyDescent="0.35">
      <c r="A467" s="13" t="s">
        <v>264</v>
      </c>
      <c r="B467" s="2" t="s">
        <v>31</v>
      </c>
      <c r="C467" s="1127">
        <v>0.245416465491368</v>
      </c>
    </row>
    <row r="468" spans="1:7" x14ac:dyDescent="0.35">
      <c r="A468" s="14" t="s">
        <v>263</v>
      </c>
      <c r="B468" s="6" t="s">
        <v>31</v>
      </c>
      <c r="C468" s="1128">
        <v>0.291206113765481</v>
      </c>
    </row>
    <row r="470" spans="1:7" ht="15.5" x14ac:dyDescent="0.35">
      <c r="A470" s="11" t="s">
        <v>474</v>
      </c>
      <c r="G470" s="11" t="s">
        <v>604</v>
      </c>
    </row>
    <row r="471" spans="1:7" x14ac:dyDescent="0.35">
      <c r="A471" s="2" t="s">
        <v>10</v>
      </c>
      <c r="B471" s="2"/>
      <c r="C471" s="2"/>
    </row>
    <row r="472" spans="1:7" x14ac:dyDescent="0.35">
      <c r="A472" s="12" t="s">
        <v>18</v>
      </c>
      <c r="B472" s="15" t="s">
        <v>19</v>
      </c>
      <c r="C472" s="1126" t="s">
        <v>198</v>
      </c>
    </row>
    <row r="473" spans="1:7" x14ac:dyDescent="0.35">
      <c r="A473" s="12" t="s">
        <v>265</v>
      </c>
      <c r="B473" s="15" t="s">
        <v>24</v>
      </c>
      <c r="C473" s="1126">
        <v>5.1743148297395798E-2</v>
      </c>
    </row>
    <row r="474" spans="1:7" x14ac:dyDescent="0.35">
      <c r="A474" s="13" t="s">
        <v>264</v>
      </c>
      <c r="B474" s="2" t="s">
        <v>24</v>
      </c>
      <c r="C474" s="1127">
        <v>6.4133041723456602E-2</v>
      </c>
    </row>
    <row r="475" spans="1:7" x14ac:dyDescent="0.35">
      <c r="A475" s="13" t="s">
        <v>263</v>
      </c>
      <c r="B475" s="2" t="s">
        <v>24</v>
      </c>
      <c r="C475" s="1127">
        <v>6.9992286761082406E-2</v>
      </c>
    </row>
    <row r="476" spans="1:7" x14ac:dyDescent="0.35">
      <c r="A476" s="13" t="s">
        <v>265</v>
      </c>
      <c r="B476" s="2" t="s">
        <v>28</v>
      </c>
      <c r="C476" s="1127">
        <v>0.14419353927027101</v>
      </c>
    </row>
    <row r="477" spans="1:7" x14ac:dyDescent="0.35">
      <c r="A477" s="13" t="s">
        <v>264</v>
      </c>
      <c r="B477" s="2" t="s">
        <v>28</v>
      </c>
      <c r="C477" s="1127">
        <v>0.18194660262748999</v>
      </c>
    </row>
    <row r="478" spans="1:7" x14ac:dyDescent="0.35">
      <c r="A478" s="13" t="s">
        <v>263</v>
      </c>
      <c r="B478" s="2" t="s">
        <v>28</v>
      </c>
      <c r="C478" s="1127">
        <v>0.20141212132414099</v>
      </c>
    </row>
    <row r="479" spans="1:7" x14ac:dyDescent="0.35">
      <c r="A479" s="13" t="s">
        <v>265</v>
      </c>
      <c r="B479" s="2" t="s">
        <v>29</v>
      </c>
      <c r="C479" s="1127">
        <v>0.31587096774193502</v>
      </c>
    </row>
    <row r="480" spans="1:7" x14ac:dyDescent="0.35">
      <c r="A480" s="13" t="s">
        <v>264</v>
      </c>
      <c r="B480" s="2" t="s">
        <v>29</v>
      </c>
      <c r="C480" s="1127">
        <v>0.412661783886827</v>
      </c>
    </row>
    <row r="481" spans="1:7" x14ac:dyDescent="0.35">
      <c r="A481" s="13" t="s">
        <v>263</v>
      </c>
      <c r="B481" s="2" t="s">
        <v>29</v>
      </c>
      <c r="C481" s="1127">
        <v>0.45433849925575698</v>
      </c>
    </row>
    <row r="482" spans="1:7" x14ac:dyDescent="0.35">
      <c r="A482" s="13" t="s">
        <v>265</v>
      </c>
      <c r="B482" s="2" t="s">
        <v>30</v>
      </c>
      <c r="C482" s="1127">
        <v>0.27890979883192701</v>
      </c>
    </row>
    <row r="483" spans="1:7" x14ac:dyDescent="0.35">
      <c r="A483" s="13" t="s">
        <v>264</v>
      </c>
      <c r="B483" s="2" t="s">
        <v>30</v>
      </c>
      <c r="C483" s="1127">
        <v>0.314432516744655</v>
      </c>
    </row>
    <row r="484" spans="1:7" x14ac:dyDescent="0.35">
      <c r="A484" s="13" t="s">
        <v>263</v>
      </c>
      <c r="B484" s="2" t="s">
        <v>30</v>
      </c>
      <c r="C484" s="1127">
        <v>0.32996656945728697</v>
      </c>
    </row>
    <row r="485" spans="1:7" x14ac:dyDescent="0.35">
      <c r="A485" s="13" t="s">
        <v>265</v>
      </c>
      <c r="B485" s="2" t="s">
        <v>31</v>
      </c>
      <c r="C485" s="1127">
        <v>7.9672207580792395E-2</v>
      </c>
    </row>
    <row r="486" spans="1:7" x14ac:dyDescent="0.35">
      <c r="A486" s="13" t="s">
        <v>264</v>
      </c>
      <c r="B486" s="2" t="s">
        <v>31</v>
      </c>
      <c r="C486" s="1127">
        <v>0.10848896031413</v>
      </c>
    </row>
    <row r="487" spans="1:7" x14ac:dyDescent="0.35">
      <c r="A487" s="14" t="s">
        <v>263</v>
      </c>
      <c r="B487" s="6" t="s">
        <v>31</v>
      </c>
      <c r="C487" s="1128">
        <v>0.12690639376584401</v>
      </c>
    </row>
    <row r="489" spans="1:7" ht="15.5" x14ac:dyDescent="0.35">
      <c r="A489" s="11" t="s">
        <v>475</v>
      </c>
      <c r="G489" s="11" t="s">
        <v>605</v>
      </c>
    </row>
    <row r="490" spans="1:7" x14ac:dyDescent="0.35">
      <c r="A490" s="2" t="s">
        <v>10</v>
      </c>
      <c r="B490" s="2"/>
      <c r="C490" s="2"/>
    </row>
    <row r="491" spans="1:7" x14ac:dyDescent="0.35">
      <c r="A491" s="12" t="s">
        <v>18</v>
      </c>
      <c r="B491" s="15" t="s">
        <v>19</v>
      </c>
      <c r="C491" s="1126" t="s">
        <v>198</v>
      </c>
    </row>
    <row r="492" spans="1:7" x14ac:dyDescent="0.35">
      <c r="A492" s="12" t="s">
        <v>265</v>
      </c>
      <c r="B492" s="15" t="s">
        <v>24</v>
      </c>
      <c r="C492" s="1126">
        <v>0.165977981905923</v>
      </c>
    </row>
    <row r="493" spans="1:7" x14ac:dyDescent="0.35">
      <c r="A493" s="13" t="s">
        <v>264</v>
      </c>
      <c r="B493" s="2" t="s">
        <v>24</v>
      </c>
      <c r="C493" s="1127">
        <v>0.168752145881814</v>
      </c>
    </row>
    <row r="494" spans="1:7" x14ac:dyDescent="0.35">
      <c r="A494" s="13" t="s">
        <v>263</v>
      </c>
      <c r="B494" s="2" t="s">
        <v>24</v>
      </c>
      <c r="C494" s="1127">
        <v>0.175721167258727</v>
      </c>
    </row>
    <row r="495" spans="1:7" x14ac:dyDescent="0.35">
      <c r="A495" s="13" t="s">
        <v>265</v>
      </c>
      <c r="B495" s="2" t="s">
        <v>28</v>
      </c>
      <c r="C495" s="1127">
        <v>0.40491559086395201</v>
      </c>
    </row>
    <row r="496" spans="1:7" x14ac:dyDescent="0.35">
      <c r="A496" s="13" t="s">
        <v>264</v>
      </c>
      <c r="B496" s="2" t="s">
        <v>28</v>
      </c>
      <c r="C496" s="1127">
        <v>0.42989342865733499</v>
      </c>
    </row>
    <row r="497" spans="1:7" x14ac:dyDescent="0.35">
      <c r="A497" s="13" t="s">
        <v>263</v>
      </c>
      <c r="B497" s="2" t="s">
        <v>28</v>
      </c>
      <c r="C497" s="1127">
        <v>0.47138397502601498</v>
      </c>
    </row>
    <row r="498" spans="1:7" x14ac:dyDescent="0.35">
      <c r="A498" s="13" t="s">
        <v>265</v>
      </c>
      <c r="B498" s="2" t="s">
        <v>29</v>
      </c>
      <c r="C498" s="1127">
        <v>1.1514790549930499E-2</v>
      </c>
    </row>
    <row r="499" spans="1:7" x14ac:dyDescent="0.35">
      <c r="A499" s="13" t="s">
        <v>264</v>
      </c>
      <c r="B499" s="2" t="s">
        <v>29</v>
      </c>
      <c r="C499" s="1127">
        <v>3.0777686177521298E-2</v>
      </c>
    </row>
    <row r="500" spans="1:7" x14ac:dyDescent="0.35">
      <c r="A500" s="13" t="s">
        <v>263</v>
      </c>
      <c r="B500" s="2" t="s">
        <v>29</v>
      </c>
      <c r="C500" s="1127">
        <v>0.24845747025121201</v>
      </c>
    </row>
    <row r="501" spans="1:7" x14ac:dyDescent="0.35">
      <c r="A501" s="13" t="s">
        <v>265</v>
      </c>
      <c r="B501" s="2" t="s">
        <v>30</v>
      </c>
      <c r="C501" s="1127">
        <v>1.01317122593718E-3</v>
      </c>
    </row>
    <row r="502" spans="1:7" x14ac:dyDescent="0.35">
      <c r="A502" s="13" t="s">
        <v>264</v>
      </c>
      <c r="B502" s="2" t="s">
        <v>30</v>
      </c>
      <c r="C502" s="1127">
        <v>1.4281888779791099E-3</v>
      </c>
    </row>
    <row r="503" spans="1:7" x14ac:dyDescent="0.35">
      <c r="A503" s="13" t="s">
        <v>263</v>
      </c>
      <c r="B503" s="2" t="s">
        <v>30</v>
      </c>
      <c r="C503" s="1127">
        <v>1.1841827024741E-2</v>
      </c>
    </row>
    <row r="504" spans="1:7" x14ac:dyDescent="0.35">
      <c r="A504" s="13" t="s">
        <v>265</v>
      </c>
      <c r="B504" s="2" t="s">
        <v>31</v>
      </c>
      <c r="C504" s="1127">
        <v>0.18636465407866301</v>
      </c>
    </row>
    <row r="505" spans="1:7" x14ac:dyDescent="0.35">
      <c r="A505" s="13" t="s">
        <v>264</v>
      </c>
      <c r="B505" s="2" t="s">
        <v>31</v>
      </c>
      <c r="C505" s="1127">
        <v>0.200970861117273</v>
      </c>
    </row>
    <row r="506" spans="1:7" x14ac:dyDescent="0.35">
      <c r="A506" s="14" t="s">
        <v>263</v>
      </c>
      <c r="B506" s="6" t="s">
        <v>31</v>
      </c>
      <c r="C506" s="1128">
        <v>0.23167890845991099</v>
      </c>
    </row>
    <row r="508" spans="1:7" ht="15.5" x14ac:dyDescent="0.35">
      <c r="A508" s="11" t="s">
        <v>476</v>
      </c>
      <c r="G508" s="11" t="s">
        <v>617</v>
      </c>
    </row>
    <row r="509" spans="1:7" x14ac:dyDescent="0.35">
      <c r="A509" s="2" t="s">
        <v>10</v>
      </c>
      <c r="B509" s="2"/>
      <c r="C509" s="2"/>
    </row>
    <row r="510" spans="1:7" x14ac:dyDescent="0.35">
      <c r="A510" s="12" t="s">
        <v>18</v>
      </c>
      <c r="B510" s="15" t="s">
        <v>19</v>
      </c>
      <c r="C510" s="1126" t="s">
        <v>198</v>
      </c>
    </row>
    <row r="511" spans="1:7" x14ac:dyDescent="0.35">
      <c r="A511" s="12" t="s">
        <v>265</v>
      </c>
      <c r="B511" s="15" t="s">
        <v>24</v>
      </c>
      <c r="C511" s="1126">
        <v>0.40318617150146602</v>
      </c>
    </row>
    <row r="512" spans="1:7" x14ac:dyDescent="0.35">
      <c r="A512" s="13" t="s">
        <v>264</v>
      </c>
      <c r="B512" s="2" t="s">
        <v>24</v>
      </c>
      <c r="C512" s="1127">
        <v>0.395369108371105</v>
      </c>
    </row>
    <row r="513" spans="1:3" x14ac:dyDescent="0.35">
      <c r="A513" s="13" t="s">
        <v>263</v>
      </c>
      <c r="B513" s="2" t="s">
        <v>24</v>
      </c>
      <c r="C513" s="1127">
        <v>0.38150001071283202</v>
      </c>
    </row>
    <row r="514" spans="1:3" x14ac:dyDescent="0.35">
      <c r="A514" s="13" t="s">
        <v>265</v>
      </c>
      <c r="B514" s="2" t="s">
        <v>28</v>
      </c>
      <c r="C514" s="1127">
        <v>0.69640787949015104</v>
      </c>
    </row>
    <row r="515" spans="1:3" x14ac:dyDescent="0.35">
      <c r="A515" s="13" t="s">
        <v>264</v>
      </c>
      <c r="B515" s="2" t="s">
        <v>28</v>
      </c>
      <c r="C515" s="1127">
        <v>0.65623675660404002</v>
      </c>
    </row>
    <row r="516" spans="1:3" x14ac:dyDescent="0.35">
      <c r="A516" s="13" t="s">
        <v>263</v>
      </c>
      <c r="B516" s="2" t="s">
        <v>28</v>
      </c>
      <c r="C516" s="1127">
        <v>0.65038907269467505</v>
      </c>
    </row>
    <row r="517" spans="1:3" x14ac:dyDescent="0.35">
      <c r="A517" s="13" t="s">
        <v>265</v>
      </c>
      <c r="B517" s="2" t="s">
        <v>29</v>
      </c>
      <c r="C517" s="1127">
        <v>0.61187096774193594</v>
      </c>
    </row>
    <row r="518" spans="1:3" x14ac:dyDescent="0.35">
      <c r="A518" s="13" t="s">
        <v>264</v>
      </c>
      <c r="B518" s="2" t="s">
        <v>29</v>
      </c>
      <c r="C518" s="1127">
        <v>0.65877395404836003</v>
      </c>
    </row>
    <row r="519" spans="1:3" x14ac:dyDescent="0.35">
      <c r="A519" s="13" t="s">
        <v>263</v>
      </c>
      <c r="B519" s="2" t="s">
        <v>29</v>
      </c>
      <c r="C519" s="1127">
        <v>0.60327466946852304</v>
      </c>
    </row>
    <row r="520" spans="1:3" x14ac:dyDescent="0.35">
      <c r="A520" s="13" t="s">
        <v>265</v>
      </c>
      <c r="B520" s="2" t="s">
        <v>30</v>
      </c>
      <c r="C520" s="1127">
        <v>0.119013627514601</v>
      </c>
    </row>
    <row r="521" spans="1:3" x14ac:dyDescent="0.35">
      <c r="A521" s="13" t="s">
        <v>264</v>
      </c>
      <c r="B521" s="2" t="s">
        <v>30</v>
      </c>
      <c r="C521" s="1127">
        <v>0.105789521974493</v>
      </c>
    </row>
    <row r="522" spans="1:3" x14ac:dyDescent="0.35">
      <c r="A522" s="13" t="s">
        <v>263</v>
      </c>
      <c r="B522" s="2" t="s">
        <v>30</v>
      </c>
      <c r="C522" s="1127">
        <v>7.8810726225193806E-2</v>
      </c>
    </row>
    <row r="523" spans="1:3" x14ac:dyDescent="0.35">
      <c r="A523" s="13" t="s">
        <v>265</v>
      </c>
      <c r="B523" s="2" t="s">
        <v>31</v>
      </c>
      <c r="C523" s="1127">
        <v>0.44191918194138802</v>
      </c>
    </row>
    <row r="524" spans="1:3" x14ac:dyDescent="0.35">
      <c r="A524" s="13" t="s">
        <v>264</v>
      </c>
      <c r="B524" s="2" t="s">
        <v>31</v>
      </c>
      <c r="C524" s="1127">
        <v>0.43712643587165601</v>
      </c>
    </row>
    <row r="525" spans="1:3" x14ac:dyDescent="0.35">
      <c r="A525" s="14" t="s">
        <v>263</v>
      </c>
      <c r="B525" s="6" t="s">
        <v>31</v>
      </c>
      <c r="C525" s="1128">
        <v>0.429664820204676</v>
      </c>
    </row>
  </sheetData>
  <sortState xmlns:xlrd2="http://schemas.microsoft.com/office/spreadsheetml/2017/richdata2" ref="A327:C329">
    <sortCondition ref="A327:A329"/>
  </sortState>
  <pageMargins left="0.7" right="0.7" top="0.75" bottom="0.75" header="0.3" footer="0.3"/>
  <pageSetup paperSize="9" scale="52" fitToHeight="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K130"/>
  <sheetViews>
    <sheetView showGridLines="0" zoomScaleNormal="100" zoomScaleSheetLayoutView="25" workbookViewId="0"/>
  </sheetViews>
  <sheetFormatPr defaultColWidth="10.90625" defaultRowHeight="14.5" x14ac:dyDescent="0.35"/>
  <cols>
    <col min="1" max="2" width="14.08984375" customWidth="1"/>
    <col min="3" max="3" width="19.7265625" customWidth="1"/>
    <col min="4" max="4" width="14.08984375" customWidth="1"/>
    <col min="5" max="5" width="19.7265625" customWidth="1"/>
    <col min="6" max="18" width="9.1796875" customWidth="1"/>
    <col min="19" max="20" width="14.08984375" customWidth="1"/>
    <col min="21" max="21" width="19.7265625" customWidth="1"/>
    <col min="22" max="22" width="14.08984375" customWidth="1"/>
    <col min="23" max="23" width="19.7265625" customWidth="1"/>
    <col min="24" max="34" width="9.1796875" customWidth="1"/>
    <col min="35" max="35" width="33.90625" customWidth="1"/>
    <col min="36" max="36" width="9.1796875" customWidth="1"/>
    <col min="37" max="38" width="14.08984375" customWidth="1"/>
    <col min="39" max="39" width="19.7265625" customWidth="1"/>
    <col min="40" max="40" width="14.08984375" customWidth="1"/>
    <col min="41" max="41" width="19.7265625" customWidth="1"/>
    <col min="42" max="51" width="9.1796875" customWidth="1"/>
    <col min="52" max="52" width="22.90625" customWidth="1"/>
    <col min="53" max="53" width="9.1796875" customWidth="1"/>
    <col min="54" max="55" width="14.08984375" customWidth="1"/>
    <col min="56" max="56" width="19.7265625" customWidth="1"/>
    <col min="57" max="57" width="14.08984375" customWidth="1"/>
    <col min="58" max="58" width="19.7265625" customWidth="1"/>
    <col min="59" max="68" width="9.1796875" customWidth="1"/>
    <col min="69" max="69" width="39.54296875" customWidth="1"/>
    <col min="70" max="70" width="9.1796875" customWidth="1"/>
    <col min="71" max="72" width="14.08984375" customWidth="1"/>
    <col min="73" max="73" width="19.7265625" customWidth="1"/>
    <col min="74" max="74" width="14.08984375" customWidth="1"/>
    <col min="75" max="75" width="19.7265625" customWidth="1"/>
    <col min="76" max="86" width="9.1796875" customWidth="1"/>
    <col min="87" max="87" width="28.7265625" customWidth="1"/>
    <col min="88" max="88" width="9.1796875" customWidth="1"/>
    <col min="89" max="89" width="14.08984375" customWidth="1"/>
    <col min="90" max="90" width="20.54296875" customWidth="1"/>
    <col min="91" max="92" width="14.08984375" customWidth="1"/>
    <col min="93" max="106" width="9.1796875" customWidth="1"/>
    <col min="107" max="107" width="12.36328125" customWidth="1"/>
    <col min="108" max="108" width="9.1796875" customWidth="1"/>
    <col min="109" max="109" width="14.08984375" customWidth="1"/>
    <col min="110" max="110" width="20.36328125" customWidth="1"/>
    <col min="111" max="113" width="14.08984375" customWidth="1"/>
    <col min="114" max="123" width="9.1796875" customWidth="1"/>
    <col min="124" max="124" width="35.81640625" customWidth="1"/>
    <col min="125" max="200" width="9.1796875" customWidth="1"/>
  </cols>
  <sheetData>
    <row r="1" spans="1:115" ht="20" x14ac:dyDescent="0.4">
      <c r="A1" s="9" t="s">
        <v>9</v>
      </c>
      <c r="R1" s="196"/>
      <c r="AJ1" s="196"/>
      <c r="BA1" s="196"/>
      <c r="BR1" s="196"/>
      <c r="CJ1" s="196"/>
      <c r="DD1" s="196"/>
    </row>
    <row r="2" spans="1:115" ht="20" x14ac:dyDescent="0.4">
      <c r="A2" s="10" t="s">
        <v>10</v>
      </c>
      <c r="R2" s="196"/>
      <c r="S2" s="10" t="s">
        <v>11</v>
      </c>
      <c r="AJ2" s="196"/>
      <c r="AK2" s="10" t="s">
        <v>12</v>
      </c>
      <c r="BA2" s="196"/>
      <c r="BB2" s="10" t="s">
        <v>13</v>
      </c>
      <c r="BR2" s="196"/>
      <c r="BS2" s="10" t="s">
        <v>14</v>
      </c>
      <c r="CJ2" s="196"/>
      <c r="CK2" s="10" t="s">
        <v>15</v>
      </c>
      <c r="DD2" s="196"/>
      <c r="DE2" s="10" t="s">
        <v>16</v>
      </c>
    </row>
    <row r="3" spans="1:115" x14ac:dyDescent="0.35">
      <c r="R3" s="196"/>
      <c r="AJ3" s="196"/>
      <c r="BA3" s="196"/>
      <c r="BR3" s="196"/>
      <c r="CJ3" s="196"/>
      <c r="DD3" s="196"/>
    </row>
    <row r="4" spans="1:115" ht="15.5" x14ac:dyDescent="0.35">
      <c r="A4" s="11" t="s">
        <v>17</v>
      </c>
      <c r="G4" s="11" t="s">
        <v>485</v>
      </c>
      <c r="R4" s="196"/>
      <c r="S4" s="11" t="s">
        <v>32</v>
      </c>
      <c r="Y4" s="11" t="s">
        <v>486</v>
      </c>
      <c r="AJ4" s="196"/>
      <c r="AK4" s="11" t="s">
        <v>41</v>
      </c>
      <c r="AQ4" s="11" t="s">
        <v>491</v>
      </c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1" t="s">
        <v>57</v>
      </c>
      <c r="BY4" s="11" t="s">
        <v>500</v>
      </c>
      <c r="CJ4" s="196"/>
      <c r="CK4" s="11" t="s">
        <v>64</v>
      </c>
      <c r="CP4" s="11" t="s">
        <v>505</v>
      </c>
      <c r="DD4" s="196"/>
      <c r="DE4" s="11" t="s">
        <v>78</v>
      </c>
      <c r="DK4" s="11" t="s">
        <v>510</v>
      </c>
    </row>
    <row r="5" spans="1:115" x14ac:dyDescent="0.35">
      <c r="A5" s="2" t="s">
        <v>10</v>
      </c>
      <c r="B5" s="2"/>
      <c r="C5" s="2"/>
      <c r="D5" s="2"/>
      <c r="E5" s="2"/>
      <c r="R5" s="196"/>
      <c r="S5" s="2" t="s">
        <v>33</v>
      </c>
      <c r="T5" s="2"/>
      <c r="U5" s="2"/>
      <c r="V5" s="2"/>
      <c r="W5" s="2"/>
      <c r="AJ5" s="196"/>
      <c r="AK5" s="2" t="s">
        <v>33</v>
      </c>
      <c r="AL5" s="2"/>
      <c r="AM5" s="2"/>
      <c r="AN5" s="2"/>
      <c r="AO5" s="2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2" t="s">
        <v>33</v>
      </c>
      <c r="BT5" s="2"/>
      <c r="BU5" s="2"/>
      <c r="BV5" s="2"/>
      <c r="BW5" s="2"/>
      <c r="CJ5" s="196"/>
      <c r="CK5" s="2" t="s">
        <v>33</v>
      </c>
      <c r="CL5" s="2"/>
      <c r="CM5" s="2"/>
      <c r="CN5" s="2"/>
      <c r="DD5" s="196"/>
      <c r="DE5" s="2" t="s">
        <v>33</v>
      </c>
      <c r="DF5" s="2"/>
      <c r="DG5" s="2"/>
      <c r="DH5" s="2"/>
      <c r="DI5" s="2"/>
    </row>
    <row r="6" spans="1:115" x14ac:dyDescent="0.35">
      <c r="A6" s="12" t="s">
        <v>18</v>
      </c>
      <c r="B6" s="15" t="s">
        <v>19</v>
      </c>
      <c r="C6" s="16" t="s">
        <v>20</v>
      </c>
      <c r="D6" s="16" t="s">
        <v>21</v>
      </c>
      <c r="E6" s="19" t="s">
        <v>22</v>
      </c>
      <c r="R6" s="196"/>
      <c r="S6" s="12" t="s">
        <v>18</v>
      </c>
      <c r="T6" s="15" t="s">
        <v>34</v>
      </c>
      <c r="U6" s="22" t="s">
        <v>20</v>
      </c>
      <c r="V6" s="22" t="s">
        <v>21</v>
      </c>
      <c r="W6" s="25" t="s">
        <v>22</v>
      </c>
      <c r="AJ6" s="196"/>
      <c r="AK6" s="12" t="s">
        <v>18</v>
      </c>
      <c r="AL6" s="15" t="s">
        <v>34</v>
      </c>
      <c r="AM6" s="52" t="s">
        <v>20</v>
      </c>
      <c r="AN6" s="52" t="s">
        <v>21</v>
      </c>
      <c r="AO6" s="55" t="s">
        <v>22</v>
      </c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2" t="s">
        <v>18</v>
      </c>
      <c r="BT6" s="15" t="s">
        <v>34</v>
      </c>
      <c r="BU6" s="106" t="s">
        <v>20</v>
      </c>
      <c r="BV6" s="106" t="s">
        <v>21</v>
      </c>
      <c r="BW6" s="109" t="s">
        <v>22</v>
      </c>
      <c r="CJ6" s="196"/>
      <c r="CK6" s="12" t="s">
        <v>18</v>
      </c>
      <c r="CL6" s="15" t="s">
        <v>65</v>
      </c>
      <c r="CM6" s="136" t="s">
        <v>35</v>
      </c>
      <c r="CN6" s="139" t="s">
        <v>36</v>
      </c>
      <c r="DD6" s="196"/>
      <c r="DE6" s="12" t="s">
        <v>18</v>
      </c>
      <c r="DF6" s="15" t="s">
        <v>65</v>
      </c>
      <c r="DG6" s="166" t="s">
        <v>43</v>
      </c>
      <c r="DH6" s="166" t="s">
        <v>44</v>
      </c>
      <c r="DI6" s="169" t="s">
        <v>45</v>
      </c>
    </row>
    <row r="7" spans="1:115" x14ac:dyDescent="0.35">
      <c r="A7" s="12" t="s">
        <v>23</v>
      </c>
      <c r="B7" s="15" t="s">
        <v>24</v>
      </c>
      <c r="C7" s="16">
        <v>24.758066442436</v>
      </c>
      <c r="D7" s="16">
        <v>30.7893166881605</v>
      </c>
      <c r="E7" s="19">
        <v>38.5350833735747</v>
      </c>
      <c r="R7" s="196"/>
      <c r="S7" s="12" t="s">
        <v>23</v>
      </c>
      <c r="T7" s="15" t="s">
        <v>35</v>
      </c>
      <c r="U7" s="22">
        <v>23.483547142018999</v>
      </c>
      <c r="V7" s="22">
        <v>29.242657448555299</v>
      </c>
      <c r="W7" s="25">
        <v>36.551673430937598</v>
      </c>
      <c r="AJ7" s="196"/>
      <c r="AK7" s="12" t="s">
        <v>23</v>
      </c>
      <c r="AL7" s="15" t="s">
        <v>42</v>
      </c>
      <c r="AM7" s="52">
        <v>20.3172289110747</v>
      </c>
      <c r="AN7" s="52">
        <v>25.068656497022999</v>
      </c>
      <c r="AO7" s="55">
        <v>30.3974170534092</v>
      </c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2" t="s">
        <v>23</v>
      </c>
      <c r="BT7" s="15" t="s">
        <v>58</v>
      </c>
      <c r="BU7" s="106">
        <v>25.259354901014198</v>
      </c>
      <c r="BV7" s="106">
        <v>30.868265860211899</v>
      </c>
      <c r="BW7" s="109">
        <v>38.605635832822998</v>
      </c>
      <c r="CJ7" s="196"/>
      <c r="CK7" s="12" t="s">
        <v>27</v>
      </c>
      <c r="CL7" s="15" t="s">
        <v>66</v>
      </c>
      <c r="CM7" s="136">
        <v>31.159946918148801</v>
      </c>
      <c r="CN7" s="139">
        <v>33.961728464683198</v>
      </c>
      <c r="DD7" s="196"/>
      <c r="DE7" s="12" t="s">
        <v>27</v>
      </c>
      <c r="DF7" s="15" t="s">
        <v>66</v>
      </c>
      <c r="DG7" s="166">
        <v>28.636353027700199</v>
      </c>
      <c r="DH7" s="166">
        <v>31.241852484147</v>
      </c>
      <c r="DI7" s="169">
        <v>33.456174907936898</v>
      </c>
    </row>
    <row r="8" spans="1:115" x14ac:dyDescent="0.35">
      <c r="A8" s="13" t="s">
        <v>25</v>
      </c>
      <c r="B8" s="2" t="s">
        <v>24</v>
      </c>
      <c r="C8" s="18">
        <v>24.533322877067299</v>
      </c>
      <c r="D8" s="18">
        <v>30.3310885674316</v>
      </c>
      <c r="E8" s="20">
        <v>37.5101038726308</v>
      </c>
      <c r="R8" s="196"/>
      <c r="S8" s="13" t="s">
        <v>25</v>
      </c>
      <c r="T8" s="2" t="s">
        <v>35</v>
      </c>
      <c r="U8" s="24">
        <v>22.295436666378901</v>
      </c>
      <c r="V8" s="24">
        <v>28.203123325258701</v>
      </c>
      <c r="W8" s="26">
        <v>35.328169791128502</v>
      </c>
      <c r="AJ8" s="196"/>
      <c r="AK8" s="13" t="s">
        <v>25</v>
      </c>
      <c r="AL8" s="2" t="s">
        <v>42</v>
      </c>
      <c r="AM8" s="54">
        <v>19.382991734189801</v>
      </c>
      <c r="AN8" s="54">
        <v>23.8888541541858</v>
      </c>
      <c r="AO8" s="56">
        <v>29.0102183738829</v>
      </c>
      <c r="BA8" s="1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196"/>
      <c r="BM8" s="196"/>
      <c r="BN8" s="196"/>
      <c r="BO8" s="196"/>
      <c r="BP8" s="196"/>
      <c r="BQ8" s="196"/>
      <c r="BR8" s="196"/>
      <c r="BS8" s="13" t="s">
        <v>25</v>
      </c>
      <c r="BT8" s="2" t="s">
        <v>58</v>
      </c>
      <c r="BU8" s="108">
        <v>24.128009905570099</v>
      </c>
      <c r="BV8" s="108">
        <v>29.775270891568599</v>
      </c>
      <c r="BW8" s="110">
        <v>37.184707795639198</v>
      </c>
      <c r="CJ8" s="196"/>
      <c r="CK8" s="13" t="s">
        <v>27</v>
      </c>
      <c r="CL8" s="2" t="s">
        <v>67</v>
      </c>
      <c r="CM8" s="138">
        <v>26.9656214661014</v>
      </c>
      <c r="CN8" s="140">
        <v>29.146389677043501</v>
      </c>
      <c r="DD8" s="196"/>
      <c r="DE8" s="13" t="s">
        <v>27</v>
      </c>
      <c r="DF8" s="2" t="s">
        <v>67</v>
      </c>
      <c r="DG8" s="168">
        <v>24.694004685816001</v>
      </c>
      <c r="DH8" s="168">
        <v>27.189690240095899</v>
      </c>
      <c r="DI8" s="170">
        <v>28.598122173195701</v>
      </c>
    </row>
    <row r="9" spans="1:115" x14ac:dyDescent="0.35">
      <c r="A9" s="13" t="s">
        <v>26</v>
      </c>
      <c r="B9" s="2" t="s">
        <v>24</v>
      </c>
      <c r="C9" s="18">
        <v>25.392875000214801</v>
      </c>
      <c r="D9" s="18">
        <v>30.144125955765698</v>
      </c>
      <c r="E9" s="20">
        <v>36.215991549242901</v>
      </c>
      <c r="R9" s="196"/>
      <c r="S9" s="13" t="s">
        <v>26</v>
      </c>
      <c r="T9" s="2" t="s">
        <v>35</v>
      </c>
      <c r="U9" s="24">
        <v>21.574489359128599</v>
      </c>
      <c r="V9" s="24">
        <v>26.973631680436799</v>
      </c>
      <c r="W9" s="26">
        <v>33.287786045461097</v>
      </c>
      <c r="AJ9" s="196"/>
      <c r="AK9" s="13" t="s">
        <v>26</v>
      </c>
      <c r="AL9" s="2" t="s">
        <v>42</v>
      </c>
      <c r="AM9" s="54">
        <v>17.969104163331298</v>
      </c>
      <c r="AN9" s="54">
        <v>22.853250272346099</v>
      </c>
      <c r="AO9" s="56">
        <v>27.9917557625432</v>
      </c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3" t="s">
        <v>26</v>
      </c>
      <c r="BT9" s="2" t="s">
        <v>58</v>
      </c>
      <c r="BU9" s="108">
        <v>23.400162654177599</v>
      </c>
      <c r="BV9" s="108">
        <v>28.574376095118101</v>
      </c>
      <c r="BW9" s="110">
        <v>35.138781360086199</v>
      </c>
      <c r="CJ9" s="196"/>
      <c r="CK9" s="13" t="s">
        <v>27</v>
      </c>
      <c r="CL9" s="2" t="s">
        <v>68</v>
      </c>
      <c r="CM9" s="138">
        <v>24.955461941618701</v>
      </c>
      <c r="CN9" s="140">
        <v>26.8526697974462</v>
      </c>
      <c r="DD9" s="196"/>
      <c r="DE9" s="13" t="s">
        <v>27</v>
      </c>
      <c r="DF9" s="2" t="s">
        <v>68</v>
      </c>
      <c r="DG9" s="168">
        <v>22.7865295798739</v>
      </c>
      <c r="DH9" s="168">
        <v>25.216520912482899</v>
      </c>
      <c r="DI9" s="170">
        <v>26.258202306487899</v>
      </c>
    </row>
    <row r="10" spans="1:115" x14ac:dyDescent="0.35">
      <c r="A10" s="13" t="s">
        <v>27</v>
      </c>
      <c r="B10" s="2" t="s">
        <v>24</v>
      </c>
      <c r="C10" s="18">
        <v>23.040288596177898</v>
      </c>
      <c r="D10" s="18">
        <v>27.4362676110776</v>
      </c>
      <c r="E10" s="20">
        <v>33.1294845432176</v>
      </c>
      <c r="R10" s="196"/>
      <c r="S10" s="13" t="s">
        <v>27</v>
      </c>
      <c r="T10" s="2" t="s">
        <v>35</v>
      </c>
      <c r="U10" s="24">
        <v>20.051441976845499</v>
      </c>
      <c r="V10" s="24">
        <v>24.945188704315601</v>
      </c>
      <c r="W10" s="26">
        <v>30.769709747257998</v>
      </c>
      <c r="AJ10" s="196"/>
      <c r="AK10" s="13" t="s">
        <v>27</v>
      </c>
      <c r="AL10" s="2" t="s">
        <v>42</v>
      </c>
      <c r="AM10" s="54">
        <v>16.6961552626185</v>
      </c>
      <c r="AN10" s="54">
        <v>21.020935412026699</v>
      </c>
      <c r="AO10" s="56">
        <v>25.588077865735102</v>
      </c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3" t="s">
        <v>27</v>
      </c>
      <c r="BT10" s="2" t="s">
        <v>58</v>
      </c>
      <c r="BU10" s="108">
        <v>22.0966962968178</v>
      </c>
      <c r="BV10" s="108">
        <v>26.611237918066301</v>
      </c>
      <c r="BW10" s="110">
        <v>32.868649730426498</v>
      </c>
      <c r="CJ10" s="196"/>
      <c r="CK10" s="13" t="s">
        <v>27</v>
      </c>
      <c r="CL10" s="2" t="s">
        <v>69</v>
      </c>
      <c r="CM10" s="138">
        <v>23.870482623095999</v>
      </c>
      <c r="CN10" s="140">
        <v>25.729376980347901</v>
      </c>
      <c r="DD10" s="196"/>
      <c r="DE10" s="13" t="s">
        <v>27</v>
      </c>
      <c r="DF10" s="2" t="s">
        <v>69</v>
      </c>
      <c r="DG10" s="168">
        <v>21.4286017724435</v>
      </c>
      <c r="DH10" s="168">
        <v>23.973137498828201</v>
      </c>
      <c r="DI10" s="170">
        <v>25.0165048549357</v>
      </c>
    </row>
    <row r="11" spans="1:115" x14ac:dyDescent="0.35">
      <c r="A11" s="13" t="s">
        <v>23</v>
      </c>
      <c r="B11" s="2" t="s">
        <v>28</v>
      </c>
      <c r="C11" s="18">
        <v>23.910835440717399</v>
      </c>
      <c r="D11" s="18">
        <v>29.1863217408936</v>
      </c>
      <c r="E11" s="20">
        <v>35.922681578915899</v>
      </c>
      <c r="R11" s="196"/>
      <c r="S11" s="13" t="s">
        <v>23</v>
      </c>
      <c r="T11" s="2" t="s">
        <v>36</v>
      </c>
      <c r="U11" s="24">
        <v>29.363117594256401</v>
      </c>
      <c r="V11" s="24">
        <v>35.496002515748003</v>
      </c>
      <c r="W11" s="26">
        <v>47.3907686870769</v>
      </c>
      <c r="AJ11" s="196"/>
      <c r="AK11" s="13" t="s">
        <v>23</v>
      </c>
      <c r="AL11" s="2" t="s">
        <v>43</v>
      </c>
      <c r="AM11" s="54">
        <v>19.065676891230801</v>
      </c>
      <c r="AN11" s="54">
        <v>23.953018216166001</v>
      </c>
      <c r="AO11" s="56">
        <v>30.434955088815499</v>
      </c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3" t="s">
        <v>23</v>
      </c>
      <c r="BT11" s="2" t="s">
        <v>59</v>
      </c>
      <c r="BU11" s="108">
        <v>15.254219967468</v>
      </c>
      <c r="BV11" s="108">
        <v>23.532322091114999</v>
      </c>
      <c r="BW11" s="110">
        <v>30.6523970254947</v>
      </c>
      <c r="CJ11" s="196"/>
      <c r="CK11" s="13" t="s">
        <v>27</v>
      </c>
      <c r="CL11" s="2" t="s">
        <v>70</v>
      </c>
      <c r="CM11" s="138">
        <v>23.007517925435</v>
      </c>
      <c r="CN11" s="140">
        <v>24.9619613935131</v>
      </c>
      <c r="DD11" s="196"/>
      <c r="DE11" s="13" t="s">
        <v>27</v>
      </c>
      <c r="DF11" s="2" t="s">
        <v>70</v>
      </c>
      <c r="DG11" s="168">
        <v>20.658968681937399</v>
      </c>
      <c r="DH11" s="168">
        <v>23.055364967001701</v>
      </c>
      <c r="DI11" s="170">
        <v>24.0738255033557</v>
      </c>
    </row>
    <row r="12" spans="1:115" x14ac:dyDescent="0.35">
      <c r="A12" s="13" t="s">
        <v>25</v>
      </c>
      <c r="B12" s="2" t="s">
        <v>28</v>
      </c>
      <c r="C12" s="18">
        <v>22.365124471435401</v>
      </c>
      <c r="D12" s="18">
        <v>27.596131719812298</v>
      </c>
      <c r="E12" s="20">
        <v>34.271749885788097</v>
      </c>
      <c r="R12" s="196"/>
      <c r="S12" s="13" t="s">
        <v>25</v>
      </c>
      <c r="T12" s="2" t="s">
        <v>36</v>
      </c>
      <c r="U12" s="24">
        <v>27.311294016856401</v>
      </c>
      <c r="V12" s="24">
        <v>33.966596941855599</v>
      </c>
      <c r="W12" s="26">
        <v>46.045056437251702</v>
      </c>
      <c r="AJ12" s="196"/>
      <c r="AK12" s="13" t="s">
        <v>25</v>
      </c>
      <c r="AL12" s="2" t="s">
        <v>43</v>
      </c>
      <c r="AM12" s="54">
        <v>19.733138253089098</v>
      </c>
      <c r="AN12" s="54">
        <v>24.3329919200043</v>
      </c>
      <c r="AO12" s="56">
        <v>30.664419624882601</v>
      </c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3" t="s">
        <v>25</v>
      </c>
      <c r="BT12" s="2" t="s">
        <v>59</v>
      </c>
      <c r="BU12" s="108">
        <v>14.0593802452667</v>
      </c>
      <c r="BV12" s="108">
        <v>22.617295072597202</v>
      </c>
      <c r="BW12" s="110">
        <v>29.746105929893801</v>
      </c>
      <c r="CJ12" s="196"/>
      <c r="CK12" s="13" t="s">
        <v>27</v>
      </c>
      <c r="CL12" s="2" t="s">
        <v>71</v>
      </c>
      <c r="CM12" s="138">
        <v>22.3944295868131</v>
      </c>
      <c r="CN12" s="140">
        <v>24.5327087715103</v>
      </c>
      <c r="DD12" s="196"/>
      <c r="DE12" s="13" t="s">
        <v>27</v>
      </c>
      <c r="DF12" s="2" t="s">
        <v>71</v>
      </c>
      <c r="DG12" s="168">
        <v>20.061655275187</v>
      </c>
      <c r="DH12" s="168">
        <v>22.477058567315801</v>
      </c>
      <c r="DI12" s="170">
        <v>23.423255818931501</v>
      </c>
    </row>
    <row r="13" spans="1:115" x14ac:dyDescent="0.35">
      <c r="A13" s="13" t="s">
        <v>26</v>
      </c>
      <c r="B13" s="2" t="s">
        <v>28</v>
      </c>
      <c r="C13" s="18">
        <v>22.166110267432501</v>
      </c>
      <c r="D13" s="18">
        <v>26.534668888438102</v>
      </c>
      <c r="E13" s="20">
        <v>31.9826762935541</v>
      </c>
      <c r="R13" s="196"/>
      <c r="S13" s="13" t="s">
        <v>26</v>
      </c>
      <c r="T13" s="2" t="s">
        <v>36</v>
      </c>
      <c r="U13" s="24">
        <v>25.362767148229</v>
      </c>
      <c r="V13" s="24">
        <v>31.824389154540501</v>
      </c>
      <c r="W13" s="26">
        <v>42.109267980594701</v>
      </c>
      <c r="AJ13" s="196"/>
      <c r="AK13" s="13" t="s">
        <v>26</v>
      </c>
      <c r="AL13" s="2" t="s">
        <v>43</v>
      </c>
      <c r="AM13" s="54">
        <v>19.462996845905501</v>
      </c>
      <c r="AN13" s="54">
        <v>23.8218332920279</v>
      </c>
      <c r="AO13" s="56">
        <v>29.3045532623299</v>
      </c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3" t="s">
        <v>26</v>
      </c>
      <c r="BT13" s="2" t="s">
        <v>59</v>
      </c>
      <c r="BU13" s="108">
        <v>12.457508305732301</v>
      </c>
      <c r="BV13" s="108">
        <v>20.390000829219201</v>
      </c>
      <c r="BW13" s="110">
        <v>26.3497890707457</v>
      </c>
      <c r="CJ13" s="196"/>
      <c r="CK13" s="13" t="s">
        <v>27</v>
      </c>
      <c r="CL13" s="2" t="s">
        <v>72</v>
      </c>
      <c r="CM13" s="138">
        <v>22.1146626800486</v>
      </c>
      <c r="CN13" s="140">
        <v>24.1674582260599</v>
      </c>
      <c r="DD13" s="196"/>
      <c r="DE13" s="13" t="s">
        <v>27</v>
      </c>
      <c r="DF13" s="2" t="s">
        <v>72</v>
      </c>
      <c r="DG13" s="168">
        <v>19.802780515224601</v>
      </c>
      <c r="DH13" s="168">
        <v>22.161143448585499</v>
      </c>
      <c r="DI13" s="170">
        <v>23.137160397344999</v>
      </c>
    </row>
    <row r="14" spans="1:115" x14ac:dyDescent="0.35">
      <c r="A14" s="13" t="s">
        <v>27</v>
      </c>
      <c r="B14" s="2" t="s">
        <v>28</v>
      </c>
      <c r="C14" s="18">
        <v>20.592850051063699</v>
      </c>
      <c r="D14" s="18">
        <v>24.8106828905191</v>
      </c>
      <c r="E14" s="20">
        <v>29.7855421042443</v>
      </c>
      <c r="R14" s="196"/>
      <c r="S14" s="14" t="s">
        <v>27</v>
      </c>
      <c r="T14" s="6" t="s">
        <v>36</v>
      </c>
      <c r="U14" s="23">
        <v>23.7742988078015</v>
      </c>
      <c r="V14" s="23">
        <v>29.0123624612566</v>
      </c>
      <c r="W14" s="27">
        <v>38.0517222473324</v>
      </c>
      <c r="AJ14" s="196"/>
      <c r="AK14" s="13" t="s">
        <v>27</v>
      </c>
      <c r="AL14" s="2" t="s">
        <v>43</v>
      </c>
      <c r="AM14" s="54">
        <v>17.705426498323501</v>
      </c>
      <c r="AN14" s="54">
        <v>21.621342989458199</v>
      </c>
      <c r="AO14" s="56">
        <v>26.8271350163633</v>
      </c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4" t="s">
        <v>27</v>
      </c>
      <c r="BT14" s="6" t="s">
        <v>59</v>
      </c>
      <c r="BU14" s="107">
        <v>11.6657430963116</v>
      </c>
      <c r="BV14" s="107">
        <v>19.227035750568302</v>
      </c>
      <c r="BW14" s="111">
        <v>24.5631446935753</v>
      </c>
      <c r="CJ14" s="196"/>
      <c r="CK14" s="14" t="s">
        <v>27</v>
      </c>
      <c r="CL14" s="6" t="s">
        <v>73</v>
      </c>
      <c r="CM14" s="137">
        <v>21.673161431695998</v>
      </c>
      <c r="CN14" s="141">
        <v>23.773988793793201</v>
      </c>
      <c r="DD14" s="196"/>
      <c r="DE14" s="14" t="s">
        <v>27</v>
      </c>
      <c r="DF14" s="6" t="s">
        <v>73</v>
      </c>
      <c r="DG14" s="167">
        <v>19.6044969915528</v>
      </c>
      <c r="DH14" s="167">
        <v>21.883800967031199</v>
      </c>
      <c r="DI14" s="171">
        <v>22.417381732626001</v>
      </c>
    </row>
    <row r="15" spans="1:115" x14ac:dyDescent="0.35">
      <c r="A15" s="13" t="s">
        <v>23</v>
      </c>
      <c r="B15" s="2" t="s">
        <v>29</v>
      </c>
      <c r="C15" s="18">
        <v>29.841148821769998</v>
      </c>
      <c r="D15" s="18">
        <v>37.077573058158599</v>
      </c>
      <c r="E15" s="20">
        <v>45.001696379995103</v>
      </c>
      <c r="R15" s="196"/>
      <c r="AJ15" s="196"/>
      <c r="AK15" s="13" t="s">
        <v>23</v>
      </c>
      <c r="AL15" s="2" t="s">
        <v>44</v>
      </c>
      <c r="AM15" s="54">
        <v>22.312087024142102</v>
      </c>
      <c r="AN15" s="54">
        <v>28.236875234671999</v>
      </c>
      <c r="AO15" s="56">
        <v>35.384757935045499</v>
      </c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CJ15" s="196"/>
      <c r="DD15" s="196"/>
    </row>
    <row r="16" spans="1:115" x14ac:dyDescent="0.35">
      <c r="A16" s="13" t="s">
        <v>25</v>
      </c>
      <c r="B16" s="2" t="s">
        <v>29</v>
      </c>
      <c r="C16" s="18">
        <v>28.8394872947019</v>
      </c>
      <c r="D16" s="18">
        <v>35.823870569962899</v>
      </c>
      <c r="E16" s="20">
        <v>43.293724329899398</v>
      </c>
      <c r="R16" s="196"/>
      <c r="AJ16" s="196"/>
      <c r="AK16" s="13" t="s">
        <v>25</v>
      </c>
      <c r="AL16" s="2" t="s">
        <v>44</v>
      </c>
      <c r="AM16" s="54">
        <v>22.571849956412901</v>
      </c>
      <c r="AN16" s="54">
        <v>27.920713014383299</v>
      </c>
      <c r="AO16" s="56">
        <v>34.5339156920476</v>
      </c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CJ16" s="196"/>
      <c r="DD16" s="196"/>
    </row>
    <row r="17" spans="1:115" x14ac:dyDescent="0.35">
      <c r="A17" s="13" t="s">
        <v>26</v>
      </c>
      <c r="B17" s="2" t="s">
        <v>29</v>
      </c>
      <c r="C17" s="18">
        <v>27.8503797081074</v>
      </c>
      <c r="D17" s="18">
        <v>34.477977230944099</v>
      </c>
      <c r="E17" s="20">
        <v>41.034064012658199</v>
      </c>
      <c r="R17" s="196"/>
      <c r="AJ17" s="196"/>
      <c r="AK17" s="13" t="s">
        <v>26</v>
      </c>
      <c r="AL17" s="2" t="s">
        <v>44</v>
      </c>
      <c r="AM17" s="54">
        <v>22.548583954277799</v>
      </c>
      <c r="AN17" s="54">
        <v>26.874743217970298</v>
      </c>
      <c r="AO17" s="56">
        <v>32.524191828349402</v>
      </c>
      <c r="BA17" s="196"/>
      <c r="BB17" s="196"/>
      <c r="BC17" s="196"/>
      <c r="BD17" s="196"/>
      <c r="BE17" s="196"/>
      <c r="BF17" s="196"/>
      <c r="BG17" s="196"/>
      <c r="BH17" s="196"/>
      <c r="BI17" s="196"/>
      <c r="BJ17" s="196"/>
      <c r="BK17" s="196"/>
      <c r="BL17" s="196"/>
      <c r="BM17" s="196"/>
      <c r="BN17" s="196"/>
      <c r="BO17" s="196"/>
      <c r="BP17" s="196"/>
      <c r="BQ17" s="196"/>
      <c r="BR17" s="196"/>
      <c r="CJ17" s="196"/>
      <c r="DD17" s="196"/>
    </row>
    <row r="18" spans="1:115" x14ac:dyDescent="0.35">
      <c r="A18" s="13" t="s">
        <v>27</v>
      </c>
      <c r="B18" s="2" t="s">
        <v>29</v>
      </c>
      <c r="C18" s="18">
        <v>25.4541245617934</v>
      </c>
      <c r="D18" s="18">
        <v>32.249362317353501</v>
      </c>
      <c r="E18" s="20">
        <v>38.4169269226647</v>
      </c>
      <c r="R18" s="196"/>
      <c r="AJ18" s="196"/>
      <c r="AK18" s="13" t="s">
        <v>27</v>
      </c>
      <c r="AL18" s="2" t="s">
        <v>44</v>
      </c>
      <c r="AM18" s="54">
        <v>20.528474323189698</v>
      </c>
      <c r="AN18" s="54">
        <v>24.308844816866799</v>
      </c>
      <c r="AO18" s="56">
        <v>29.112053573581701</v>
      </c>
      <c r="BA18" s="196"/>
      <c r="BB18" s="196"/>
      <c r="BC18" s="196"/>
      <c r="BD18" s="196"/>
      <c r="BE18" s="196"/>
      <c r="BF18" s="196"/>
      <c r="BG18" s="196"/>
      <c r="BH18" s="196"/>
      <c r="BI18" s="196"/>
      <c r="BJ18" s="196"/>
      <c r="BK18" s="196"/>
      <c r="BL18" s="196"/>
      <c r="BM18" s="196"/>
      <c r="BN18" s="196"/>
      <c r="BO18" s="196"/>
      <c r="BP18" s="196"/>
      <c r="BQ18" s="196"/>
      <c r="BR18" s="196"/>
      <c r="CJ18" s="196"/>
      <c r="DD18" s="196"/>
    </row>
    <row r="19" spans="1:115" x14ac:dyDescent="0.35">
      <c r="A19" s="13" t="s">
        <v>23</v>
      </c>
      <c r="B19" s="2" t="s">
        <v>30</v>
      </c>
      <c r="C19" s="18">
        <v>20.692436733316299</v>
      </c>
      <c r="D19" s="18">
        <v>26.7899029344767</v>
      </c>
      <c r="E19" s="20">
        <v>32.639682505867803</v>
      </c>
      <c r="R19" s="196"/>
      <c r="AJ19" s="196"/>
      <c r="AK19" s="13" t="s">
        <v>23</v>
      </c>
      <c r="AL19" s="2" t="s">
        <v>45</v>
      </c>
      <c r="AM19" s="54">
        <v>26.012935303955398</v>
      </c>
      <c r="AN19" s="54">
        <v>31.9794520067043</v>
      </c>
      <c r="AO19" s="56">
        <v>40.069494683932803</v>
      </c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196"/>
      <c r="BN19" s="196"/>
      <c r="BO19" s="196"/>
      <c r="BP19" s="196"/>
      <c r="BQ19" s="196"/>
      <c r="BR19" s="196"/>
      <c r="CJ19" s="196"/>
      <c r="DD19" s="196"/>
    </row>
    <row r="20" spans="1:115" x14ac:dyDescent="0.35">
      <c r="A20" s="13" t="s">
        <v>25</v>
      </c>
      <c r="B20" s="2" t="s">
        <v>30</v>
      </c>
      <c r="C20" s="18">
        <v>18.863419161445201</v>
      </c>
      <c r="D20" s="18">
        <v>24.619056520329298</v>
      </c>
      <c r="E20" s="20">
        <v>30.548966221778699</v>
      </c>
      <c r="R20" s="196"/>
      <c r="AJ20" s="196"/>
      <c r="AK20" s="13" t="s">
        <v>25</v>
      </c>
      <c r="AL20" s="2" t="s">
        <v>45</v>
      </c>
      <c r="AM20" s="54">
        <v>24.833281213074201</v>
      </c>
      <c r="AN20" s="54">
        <v>30.764746324212801</v>
      </c>
      <c r="AO20" s="56">
        <v>38.507726133207001</v>
      </c>
      <c r="BA20" s="196"/>
      <c r="BB20" s="196"/>
      <c r="BC20" s="196"/>
      <c r="BD20" s="196"/>
      <c r="BE20" s="196"/>
      <c r="BF20" s="196"/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CJ20" s="196"/>
      <c r="DD20" s="196"/>
    </row>
    <row r="21" spans="1:115" x14ac:dyDescent="0.35">
      <c r="A21" s="13" t="s">
        <v>26</v>
      </c>
      <c r="B21" s="2" t="s">
        <v>30</v>
      </c>
      <c r="C21" s="18">
        <v>14.4079274512616</v>
      </c>
      <c r="D21" s="18">
        <v>20.276239933885702</v>
      </c>
      <c r="E21" s="20">
        <v>24.660461880482</v>
      </c>
      <c r="R21" s="196"/>
      <c r="AJ21" s="196"/>
      <c r="AK21" s="13" t="s">
        <v>26</v>
      </c>
      <c r="AL21" s="2" t="s">
        <v>45</v>
      </c>
      <c r="AM21" s="54">
        <v>24.499636682652699</v>
      </c>
      <c r="AN21" s="54">
        <v>29.720988248921401</v>
      </c>
      <c r="AO21" s="56">
        <v>36.477265073936898</v>
      </c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6"/>
      <c r="BN21" s="196"/>
      <c r="BO21" s="196"/>
      <c r="BP21" s="196"/>
      <c r="BQ21" s="196"/>
      <c r="BR21" s="196"/>
      <c r="CJ21" s="196"/>
      <c r="DD21" s="196"/>
    </row>
    <row r="22" spans="1:115" x14ac:dyDescent="0.35">
      <c r="A22" s="13" t="s">
        <v>27</v>
      </c>
      <c r="B22" s="2" t="s">
        <v>30</v>
      </c>
      <c r="C22" s="18">
        <v>14.104479981350201</v>
      </c>
      <c r="D22" s="18">
        <v>19.465251484349199</v>
      </c>
      <c r="E22" s="20">
        <v>23.833005055442101</v>
      </c>
      <c r="R22" s="196"/>
      <c r="AJ22" s="196"/>
      <c r="AK22" s="13" t="s">
        <v>27</v>
      </c>
      <c r="AL22" s="2" t="s">
        <v>45</v>
      </c>
      <c r="AM22" s="54">
        <v>22.136426743427599</v>
      </c>
      <c r="AN22" s="54">
        <v>26.915121020147801</v>
      </c>
      <c r="AO22" s="56">
        <v>33.355031052446201</v>
      </c>
      <c r="BA22" s="196"/>
      <c r="BR22" s="196"/>
      <c r="CJ22" s="196"/>
      <c r="DD22" s="196"/>
    </row>
    <row r="23" spans="1:115" x14ac:dyDescent="0.35">
      <c r="A23" s="13" t="s">
        <v>23</v>
      </c>
      <c r="B23" s="2" t="s">
        <v>31</v>
      </c>
      <c r="C23" s="18">
        <v>23.9701063113449</v>
      </c>
      <c r="D23" s="18">
        <v>29.854204029704</v>
      </c>
      <c r="E23" s="20">
        <v>37.468546168181597</v>
      </c>
      <c r="R23" s="196"/>
      <c r="AJ23" s="196"/>
      <c r="AK23" s="13" t="s">
        <v>23</v>
      </c>
      <c r="AL23" s="2" t="s">
        <v>31</v>
      </c>
      <c r="AM23" s="54">
        <v>23.9701063113449</v>
      </c>
      <c r="AN23" s="54">
        <v>29.854204029704</v>
      </c>
      <c r="AO23" s="56">
        <v>37.468546168181597</v>
      </c>
      <c r="BA23" s="196"/>
      <c r="BR23" s="196"/>
      <c r="CJ23" s="196"/>
      <c r="DD23" s="196"/>
    </row>
    <row r="24" spans="1:115" x14ac:dyDescent="0.35">
      <c r="A24" s="13" t="s">
        <v>25</v>
      </c>
      <c r="B24" s="2" t="s">
        <v>31</v>
      </c>
      <c r="C24" s="18">
        <v>22.6633872868968</v>
      </c>
      <c r="D24" s="18">
        <v>28.645698183121301</v>
      </c>
      <c r="E24" s="20">
        <v>36.048054834080098</v>
      </c>
      <c r="R24" s="196"/>
      <c r="AJ24" s="196"/>
      <c r="AK24" s="13" t="s">
        <v>25</v>
      </c>
      <c r="AL24" s="2" t="s">
        <v>31</v>
      </c>
      <c r="AM24" s="54">
        <v>22.6633872868968</v>
      </c>
      <c r="AN24" s="54">
        <v>28.645698183121301</v>
      </c>
      <c r="AO24" s="56">
        <v>36.048054834080098</v>
      </c>
      <c r="BA24" s="196"/>
      <c r="BR24" s="196"/>
      <c r="CJ24" s="196"/>
      <c r="DD24" s="196"/>
    </row>
    <row r="25" spans="1:115" ht="15.5" x14ac:dyDescent="0.35">
      <c r="A25" s="13" t="s">
        <v>26</v>
      </c>
      <c r="B25" s="2" t="s">
        <v>31</v>
      </c>
      <c r="C25" s="18">
        <v>21.777755175318301</v>
      </c>
      <c r="D25" s="18">
        <v>27.262269505290998</v>
      </c>
      <c r="E25" s="20">
        <v>33.800366801974299</v>
      </c>
      <c r="R25" s="196"/>
      <c r="AJ25" s="196"/>
      <c r="AK25" s="13" t="s">
        <v>26</v>
      </c>
      <c r="AL25" s="2" t="s">
        <v>31</v>
      </c>
      <c r="AM25" s="54">
        <v>21.777755175318301</v>
      </c>
      <c r="AN25" s="54">
        <v>27.262269505290998</v>
      </c>
      <c r="AO25" s="56">
        <v>33.800366801974299</v>
      </c>
      <c r="BA25" s="196"/>
      <c r="BB25" s="11" t="s">
        <v>50</v>
      </c>
      <c r="BH25" s="11" t="s">
        <v>496</v>
      </c>
      <c r="BR25" s="196"/>
      <c r="CJ25" s="196"/>
      <c r="DD25" s="196"/>
    </row>
    <row r="26" spans="1:115" ht="15.5" x14ac:dyDescent="0.35">
      <c r="A26" s="14" t="s">
        <v>27</v>
      </c>
      <c r="B26" s="6" t="s">
        <v>31</v>
      </c>
      <c r="C26" s="17">
        <v>20.3097641062711</v>
      </c>
      <c r="D26" s="17">
        <v>25.257008644709501</v>
      </c>
      <c r="E26" s="21">
        <v>31.303965502826799</v>
      </c>
      <c r="R26" s="196"/>
      <c r="S26" s="11" t="s">
        <v>37</v>
      </c>
      <c r="Y26" s="11" t="s">
        <v>487</v>
      </c>
      <c r="AJ26" s="196"/>
      <c r="AK26" s="14" t="s">
        <v>27</v>
      </c>
      <c r="AL26" s="6" t="s">
        <v>31</v>
      </c>
      <c r="AM26" s="53">
        <v>20.3097641062711</v>
      </c>
      <c r="AN26" s="53">
        <v>25.257008644709501</v>
      </c>
      <c r="AO26" s="57">
        <v>31.303965502826799</v>
      </c>
      <c r="BA26" s="196"/>
      <c r="BB26" s="2" t="s">
        <v>24</v>
      </c>
      <c r="BC26" s="2"/>
      <c r="BD26" s="2"/>
      <c r="BE26" s="2"/>
      <c r="BF26" s="2"/>
      <c r="BR26" s="196"/>
      <c r="BS26" s="11" t="s">
        <v>60</v>
      </c>
      <c r="BY26" s="11" t="s">
        <v>501</v>
      </c>
      <c r="CJ26" s="196"/>
      <c r="CK26" s="11" t="s">
        <v>74</v>
      </c>
      <c r="CP26" s="11" t="s">
        <v>506</v>
      </c>
      <c r="DD26" s="196"/>
      <c r="DE26" s="11" t="s">
        <v>79</v>
      </c>
      <c r="DK26" s="11" t="s">
        <v>511</v>
      </c>
    </row>
    <row r="27" spans="1:115" x14ac:dyDescent="0.35">
      <c r="R27" s="196"/>
      <c r="S27" s="2" t="s">
        <v>24</v>
      </c>
      <c r="T27" s="2"/>
      <c r="U27" s="2"/>
      <c r="V27" s="2"/>
      <c r="W27" s="2"/>
      <c r="AJ27" s="196"/>
      <c r="BA27" s="196"/>
      <c r="BB27" s="12" t="s">
        <v>18</v>
      </c>
      <c r="BC27" s="15" t="s">
        <v>51</v>
      </c>
      <c r="BD27" s="82" t="s">
        <v>20</v>
      </c>
      <c r="BE27" s="82" t="s">
        <v>21</v>
      </c>
      <c r="BF27" s="85" t="s">
        <v>22</v>
      </c>
      <c r="BR27" s="196"/>
      <c r="BS27" s="2" t="s">
        <v>24</v>
      </c>
      <c r="BT27" s="2"/>
      <c r="BU27" s="2"/>
      <c r="BV27" s="2"/>
      <c r="BW27" s="2"/>
      <c r="CJ27" s="196"/>
      <c r="CK27" s="2" t="s">
        <v>24</v>
      </c>
      <c r="CL27" s="2"/>
      <c r="CM27" s="2"/>
      <c r="CN27" s="2"/>
      <c r="DD27" s="196"/>
      <c r="DE27" s="2" t="s">
        <v>24</v>
      </c>
      <c r="DF27" s="2"/>
      <c r="DG27" s="2"/>
      <c r="DH27" s="2"/>
      <c r="DI27" s="2"/>
    </row>
    <row r="28" spans="1:115" x14ac:dyDescent="0.35">
      <c r="R28" s="196"/>
      <c r="S28" s="12" t="s">
        <v>18</v>
      </c>
      <c r="T28" s="15" t="s">
        <v>34</v>
      </c>
      <c r="U28" s="28" t="s">
        <v>20</v>
      </c>
      <c r="V28" s="28" t="s">
        <v>21</v>
      </c>
      <c r="W28" s="31" t="s">
        <v>22</v>
      </c>
      <c r="AJ28" s="196"/>
      <c r="BA28" s="196"/>
      <c r="BB28" s="12" t="s">
        <v>23</v>
      </c>
      <c r="BC28" s="15" t="s">
        <v>52</v>
      </c>
      <c r="BD28" s="82">
        <v>23.8717249961101</v>
      </c>
      <c r="BE28" s="82">
        <v>29.2176318494787</v>
      </c>
      <c r="BF28" s="85">
        <v>35.992026862768199</v>
      </c>
      <c r="BR28" s="196"/>
      <c r="BS28" s="12" t="s">
        <v>18</v>
      </c>
      <c r="BT28" s="15" t="s">
        <v>34</v>
      </c>
      <c r="BU28" s="112" t="s">
        <v>20</v>
      </c>
      <c r="BV28" s="112" t="s">
        <v>21</v>
      </c>
      <c r="BW28" s="115" t="s">
        <v>22</v>
      </c>
      <c r="CJ28" s="196"/>
      <c r="CK28" s="12" t="s">
        <v>18</v>
      </c>
      <c r="CL28" s="15" t="s">
        <v>65</v>
      </c>
      <c r="CM28" s="142" t="s">
        <v>35</v>
      </c>
      <c r="CN28" s="145" t="s">
        <v>36</v>
      </c>
      <c r="DD28" s="196"/>
      <c r="DE28" s="12" t="s">
        <v>18</v>
      </c>
      <c r="DF28" s="15" t="s">
        <v>65</v>
      </c>
      <c r="DG28" s="172" t="s">
        <v>43</v>
      </c>
      <c r="DH28" s="172" t="s">
        <v>44</v>
      </c>
      <c r="DI28" s="175" t="s">
        <v>45</v>
      </c>
    </row>
    <row r="29" spans="1:115" x14ac:dyDescent="0.35">
      <c r="R29" s="196"/>
      <c r="S29" s="12" t="s">
        <v>23</v>
      </c>
      <c r="T29" s="15" t="s">
        <v>35</v>
      </c>
      <c r="U29" s="28">
        <v>24.561593918368199</v>
      </c>
      <c r="V29" s="28">
        <v>30.490701236498499</v>
      </c>
      <c r="W29" s="31">
        <v>37.939714319774502</v>
      </c>
      <c r="AJ29" s="196"/>
      <c r="BA29" s="196"/>
      <c r="BB29" s="13" t="s">
        <v>25</v>
      </c>
      <c r="BC29" s="2" t="s">
        <v>52</v>
      </c>
      <c r="BD29" s="84">
        <v>24.687885231917399</v>
      </c>
      <c r="BE29" s="84">
        <v>29.954825042599801</v>
      </c>
      <c r="BF29" s="86">
        <v>36.338300762653397</v>
      </c>
      <c r="BR29" s="196"/>
      <c r="BS29" s="12" t="s">
        <v>23</v>
      </c>
      <c r="BT29" s="15" t="s">
        <v>58</v>
      </c>
      <c r="BU29" s="112">
        <v>25.765366117189799</v>
      </c>
      <c r="BV29" s="112">
        <v>31.589473104227999</v>
      </c>
      <c r="BW29" s="115">
        <v>39.313478461711597</v>
      </c>
      <c r="CJ29" s="196"/>
      <c r="CK29" s="12" t="s">
        <v>27</v>
      </c>
      <c r="CL29" s="15" t="s">
        <v>66</v>
      </c>
      <c r="CM29" s="142">
        <v>32.6482921225833</v>
      </c>
      <c r="CN29" s="145">
        <v>34.110814575775102</v>
      </c>
      <c r="DD29" s="196"/>
      <c r="DE29" s="12" t="s">
        <v>27</v>
      </c>
      <c r="DF29" s="15" t="s">
        <v>66</v>
      </c>
      <c r="DG29" s="172">
        <v>29.6650444962095</v>
      </c>
      <c r="DH29" s="172">
        <v>32.163822571109797</v>
      </c>
      <c r="DI29" s="175">
        <v>34.1845231715903</v>
      </c>
    </row>
    <row r="30" spans="1:115" ht="15.5" x14ac:dyDescent="0.35">
      <c r="R30" s="196"/>
      <c r="S30" s="13" t="s">
        <v>25</v>
      </c>
      <c r="T30" s="2" t="s">
        <v>35</v>
      </c>
      <c r="U30" s="30">
        <v>24.284283272064201</v>
      </c>
      <c r="V30" s="30">
        <v>30.068159974294598</v>
      </c>
      <c r="W30" s="32">
        <v>37.027700400376297</v>
      </c>
      <c r="AJ30" s="196"/>
      <c r="AK30" s="11" t="s">
        <v>46</v>
      </c>
      <c r="AQ30" s="11" t="s">
        <v>492</v>
      </c>
      <c r="BA30" s="196"/>
      <c r="BB30" s="13" t="s">
        <v>26</v>
      </c>
      <c r="BC30" s="2" t="s">
        <v>52</v>
      </c>
      <c r="BD30" s="84">
        <v>25.801499725835701</v>
      </c>
      <c r="BE30" s="84">
        <v>30.457957500692402</v>
      </c>
      <c r="BF30" s="86">
        <v>36.127494422445501</v>
      </c>
      <c r="BR30" s="196"/>
      <c r="BS30" s="13" t="s">
        <v>25</v>
      </c>
      <c r="BT30" s="2" t="s">
        <v>58</v>
      </c>
      <c r="BU30" s="114">
        <v>25.798833827409702</v>
      </c>
      <c r="BV30" s="114">
        <v>31.2859635305777</v>
      </c>
      <c r="BW30" s="116">
        <v>38.422579989345799</v>
      </c>
      <c r="CJ30" s="196"/>
      <c r="CK30" s="13" t="s">
        <v>27</v>
      </c>
      <c r="CL30" s="2" t="s">
        <v>67</v>
      </c>
      <c r="CM30" s="144">
        <v>27.944413635566701</v>
      </c>
      <c r="CN30" s="146">
        <v>29.0652846190122</v>
      </c>
      <c r="DD30" s="196"/>
      <c r="DE30" s="13" t="s">
        <v>27</v>
      </c>
      <c r="DF30" s="2" t="s">
        <v>67</v>
      </c>
      <c r="DG30" s="174">
        <v>25.639298463358699</v>
      </c>
      <c r="DH30" s="174">
        <v>27.8691708093316</v>
      </c>
      <c r="DI30" s="176">
        <v>29.120208863806901</v>
      </c>
    </row>
    <row r="31" spans="1:115" x14ac:dyDescent="0.35">
      <c r="R31" s="196"/>
      <c r="S31" s="13" t="s">
        <v>26</v>
      </c>
      <c r="T31" s="2" t="s">
        <v>35</v>
      </c>
      <c r="U31" s="30">
        <v>25.2362379853456</v>
      </c>
      <c r="V31" s="30">
        <v>29.923324218637099</v>
      </c>
      <c r="W31" s="32">
        <v>35.794638587502199</v>
      </c>
      <c r="AJ31" s="196"/>
      <c r="AK31" s="2" t="s">
        <v>24</v>
      </c>
      <c r="AL31" s="2"/>
      <c r="AM31" s="2"/>
      <c r="AN31" s="2"/>
      <c r="AO31" s="2"/>
      <c r="BA31" s="196"/>
      <c r="BB31" s="13" t="s">
        <v>27</v>
      </c>
      <c r="BC31" s="2" t="s">
        <v>52</v>
      </c>
      <c r="BD31" s="84">
        <v>23.5390386127354</v>
      </c>
      <c r="BE31" s="84">
        <v>27.9853331487299</v>
      </c>
      <c r="BF31" s="86">
        <v>33.626850682526701</v>
      </c>
      <c r="BR31" s="196"/>
      <c r="BS31" s="13" t="s">
        <v>26</v>
      </c>
      <c r="BT31" s="2" t="s">
        <v>58</v>
      </c>
      <c r="BU31" s="114">
        <v>26.411719522434399</v>
      </c>
      <c r="BV31" s="114">
        <v>30.989734938330599</v>
      </c>
      <c r="BW31" s="116">
        <v>37.131781629208902</v>
      </c>
      <c r="CJ31" s="196"/>
      <c r="CK31" s="13" t="s">
        <v>27</v>
      </c>
      <c r="CL31" s="2" t="s">
        <v>68</v>
      </c>
      <c r="CM31" s="144">
        <v>25.847362814359801</v>
      </c>
      <c r="CN31" s="146">
        <v>26.913317461469902</v>
      </c>
      <c r="DD31" s="196"/>
      <c r="DE31" s="13" t="s">
        <v>27</v>
      </c>
      <c r="DF31" s="2" t="s">
        <v>68</v>
      </c>
      <c r="DG31" s="174">
        <v>23.624841589674901</v>
      </c>
      <c r="DH31" s="174">
        <v>25.877588871382901</v>
      </c>
      <c r="DI31" s="176">
        <v>26.879432156391701</v>
      </c>
    </row>
    <row r="32" spans="1:115" x14ac:dyDescent="0.35">
      <c r="R32" s="196"/>
      <c r="S32" s="13" t="s">
        <v>27</v>
      </c>
      <c r="T32" s="2" t="s">
        <v>35</v>
      </c>
      <c r="U32" s="30">
        <v>22.839025852647701</v>
      </c>
      <c r="V32" s="30">
        <v>27.226034660818701</v>
      </c>
      <c r="W32" s="32">
        <v>32.760175401674203</v>
      </c>
      <c r="AJ32" s="196"/>
      <c r="AK32" s="12" t="s">
        <v>18</v>
      </c>
      <c r="AL32" s="15" t="s">
        <v>34</v>
      </c>
      <c r="AM32" s="58" t="s">
        <v>20</v>
      </c>
      <c r="AN32" s="58" t="s">
        <v>21</v>
      </c>
      <c r="AO32" s="61" t="s">
        <v>22</v>
      </c>
      <c r="BA32" s="196"/>
      <c r="BB32" s="13" t="s">
        <v>23</v>
      </c>
      <c r="BC32" s="2" t="s">
        <v>53</v>
      </c>
      <c r="BD32" s="84">
        <v>25.208732741034702</v>
      </c>
      <c r="BE32" s="84">
        <v>31.5174755085478</v>
      </c>
      <c r="BF32" s="86">
        <v>39.287646124538199</v>
      </c>
      <c r="BR32" s="196"/>
      <c r="BS32" s="13" t="s">
        <v>27</v>
      </c>
      <c r="BT32" s="2" t="s">
        <v>58</v>
      </c>
      <c r="BU32" s="114">
        <v>24.346624571458001</v>
      </c>
      <c r="BV32" s="114">
        <v>28.517103688546701</v>
      </c>
      <c r="BW32" s="116">
        <v>34.363648914480002</v>
      </c>
      <c r="CJ32" s="196"/>
      <c r="CK32" s="13" t="s">
        <v>27</v>
      </c>
      <c r="CL32" s="2" t="s">
        <v>69</v>
      </c>
      <c r="CM32" s="144">
        <v>24.596923571192399</v>
      </c>
      <c r="CN32" s="146">
        <v>25.7079455073379</v>
      </c>
      <c r="DD32" s="196"/>
      <c r="DE32" s="13" t="s">
        <v>27</v>
      </c>
      <c r="DF32" s="2" t="s">
        <v>69</v>
      </c>
      <c r="DG32" s="174">
        <v>22.302695654470799</v>
      </c>
      <c r="DH32" s="174">
        <v>24.563171498385699</v>
      </c>
      <c r="DI32" s="176">
        <v>25.6016042411106</v>
      </c>
    </row>
    <row r="33" spans="18:115" x14ac:dyDescent="0.35">
      <c r="R33" s="196"/>
      <c r="S33" s="13" t="s">
        <v>23</v>
      </c>
      <c r="T33" s="2" t="s">
        <v>36</v>
      </c>
      <c r="U33" s="30">
        <v>30.2435038753407</v>
      </c>
      <c r="V33" s="30">
        <v>39.148305832267397</v>
      </c>
      <c r="W33" s="32">
        <v>62.957404681099703</v>
      </c>
      <c r="AJ33" s="196"/>
      <c r="AK33" s="12" t="s">
        <v>23</v>
      </c>
      <c r="AL33" s="15" t="s">
        <v>42</v>
      </c>
      <c r="AM33" s="58">
        <v>21.919456094272899</v>
      </c>
      <c r="AN33" s="58">
        <v>27.140181876850999</v>
      </c>
      <c r="AO33" s="61">
        <v>33.611821239879497</v>
      </c>
      <c r="BA33" s="196"/>
      <c r="BB33" s="13" t="s">
        <v>25</v>
      </c>
      <c r="BC33" s="2" t="s">
        <v>53</v>
      </c>
      <c r="BD33" s="84">
        <v>24.0039091110052</v>
      </c>
      <c r="BE33" s="84">
        <v>30.1776316165287</v>
      </c>
      <c r="BF33" s="86">
        <v>37.610246029095499</v>
      </c>
      <c r="BR33" s="196"/>
      <c r="BS33" s="13" t="s">
        <v>23</v>
      </c>
      <c r="BT33" s="2" t="s">
        <v>59</v>
      </c>
      <c r="BU33" s="114">
        <v>17.4248746656809</v>
      </c>
      <c r="BV33" s="114">
        <v>24.7542000225286</v>
      </c>
      <c r="BW33" s="116">
        <v>32.2433697822146</v>
      </c>
      <c r="CJ33" s="196"/>
      <c r="CK33" s="13" t="s">
        <v>27</v>
      </c>
      <c r="CL33" s="2" t="s">
        <v>70</v>
      </c>
      <c r="CM33" s="144">
        <v>23.573066083316402</v>
      </c>
      <c r="CN33" s="146">
        <v>24.935876015484698</v>
      </c>
      <c r="DD33" s="196"/>
      <c r="DE33" s="13" t="s">
        <v>27</v>
      </c>
      <c r="DF33" s="2" t="s">
        <v>70</v>
      </c>
      <c r="DG33" s="174">
        <v>21.314609122299998</v>
      </c>
      <c r="DH33" s="174">
        <v>23.472483174525099</v>
      </c>
      <c r="DI33" s="176">
        <v>24.489106481826799</v>
      </c>
    </row>
    <row r="34" spans="18:115" x14ac:dyDescent="0.35">
      <c r="R34" s="196"/>
      <c r="S34" s="13" t="s">
        <v>25</v>
      </c>
      <c r="T34" s="2" t="s">
        <v>36</v>
      </c>
      <c r="U34" s="30">
        <v>29.576024517030302</v>
      </c>
      <c r="V34" s="30">
        <v>36.503704608787402</v>
      </c>
      <c r="W34" s="32">
        <v>58.989695427714501</v>
      </c>
      <c r="AJ34" s="196"/>
      <c r="AK34" s="13" t="s">
        <v>25</v>
      </c>
      <c r="AL34" s="2" t="s">
        <v>42</v>
      </c>
      <c r="AM34" s="60">
        <v>21.909362862431198</v>
      </c>
      <c r="AN34" s="60">
        <v>27.0866383398441</v>
      </c>
      <c r="AO34" s="62">
        <v>33.135213547968597</v>
      </c>
      <c r="BA34" s="196"/>
      <c r="BB34" s="13" t="s">
        <v>26</v>
      </c>
      <c r="BC34" s="2" t="s">
        <v>53</v>
      </c>
      <c r="BD34" s="84">
        <v>24.761145541163401</v>
      </c>
      <c r="BE34" s="84">
        <v>29.460270818688102</v>
      </c>
      <c r="BF34" s="86">
        <v>35.480419754983799</v>
      </c>
      <c r="BR34" s="196"/>
      <c r="BS34" s="13" t="s">
        <v>25</v>
      </c>
      <c r="BT34" s="2" t="s">
        <v>59</v>
      </c>
      <c r="BU34" s="114">
        <v>17.718447665013102</v>
      </c>
      <c r="BV34" s="114">
        <v>24.127419788699701</v>
      </c>
      <c r="BW34" s="116">
        <v>30.827184587457701</v>
      </c>
      <c r="CJ34" s="196"/>
      <c r="CK34" s="13" t="s">
        <v>27</v>
      </c>
      <c r="CL34" s="2" t="s">
        <v>71</v>
      </c>
      <c r="CM34" s="144">
        <v>22.947362945974302</v>
      </c>
      <c r="CN34" s="146">
        <v>24.419247093586801</v>
      </c>
      <c r="DD34" s="196"/>
      <c r="DE34" s="13" t="s">
        <v>27</v>
      </c>
      <c r="DF34" s="2" t="s">
        <v>71</v>
      </c>
      <c r="DG34" s="174">
        <v>20.6126784188009</v>
      </c>
      <c r="DH34" s="174">
        <v>22.743826505447402</v>
      </c>
      <c r="DI34" s="176">
        <v>23.912833335062899</v>
      </c>
    </row>
    <row r="35" spans="18:115" x14ac:dyDescent="0.35">
      <c r="R35" s="196"/>
      <c r="S35" s="13" t="s">
        <v>26</v>
      </c>
      <c r="T35" s="2" t="s">
        <v>36</v>
      </c>
      <c r="U35" s="30">
        <v>30.3522507848873</v>
      </c>
      <c r="V35" s="30">
        <v>36.372028673183699</v>
      </c>
      <c r="W35" s="32">
        <v>55.336027556999298</v>
      </c>
      <c r="AJ35" s="196"/>
      <c r="AK35" s="13" t="s">
        <v>26</v>
      </c>
      <c r="AL35" s="2" t="s">
        <v>42</v>
      </c>
      <c r="AM35" s="60">
        <v>22.6605421912117</v>
      </c>
      <c r="AN35" s="60">
        <v>26.930902188589499</v>
      </c>
      <c r="AO35" s="62">
        <v>32.206929465203601</v>
      </c>
      <c r="BA35" s="196"/>
      <c r="BB35" s="14" t="s">
        <v>27</v>
      </c>
      <c r="BC35" s="6" t="s">
        <v>53</v>
      </c>
      <c r="BD35" s="83">
        <v>22.3434653042669</v>
      </c>
      <c r="BE35" s="83">
        <v>26.659011609796501</v>
      </c>
      <c r="BF35" s="87">
        <v>32.008971754180799</v>
      </c>
      <c r="BR35" s="196"/>
      <c r="BS35" s="13" t="s">
        <v>26</v>
      </c>
      <c r="BT35" s="2" t="s">
        <v>59</v>
      </c>
      <c r="BU35" s="114">
        <v>18.923316228282399</v>
      </c>
      <c r="BV35" s="114">
        <v>24.1363746682553</v>
      </c>
      <c r="BW35" s="116">
        <v>28.810775588562102</v>
      </c>
      <c r="CJ35" s="196"/>
      <c r="CK35" s="13" t="s">
        <v>27</v>
      </c>
      <c r="CL35" s="2" t="s">
        <v>72</v>
      </c>
      <c r="CM35" s="144">
        <v>22.607082168735001</v>
      </c>
      <c r="CN35" s="146">
        <v>23.745895071150901</v>
      </c>
      <c r="DD35" s="196"/>
      <c r="DE35" s="13" t="s">
        <v>27</v>
      </c>
      <c r="DF35" s="2" t="s">
        <v>72</v>
      </c>
      <c r="DG35" s="174">
        <v>20.303962888386501</v>
      </c>
      <c r="DH35" s="174">
        <v>22.207977876026199</v>
      </c>
      <c r="DI35" s="176">
        <v>23.588956917086801</v>
      </c>
    </row>
    <row r="36" spans="18:115" x14ac:dyDescent="0.35">
      <c r="R36" s="196"/>
      <c r="S36" s="14" t="s">
        <v>27</v>
      </c>
      <c r="T36" s="6" t="s">
        <v>36</v>
      </c>
      <c r="U36" s="29">
        <v>25.4295140363588</v>
      </c>
      <c r="V36" s="29">
        <v>30.287898521440098</v>
      </c>
      <c r="W36" s="33">
        <v>40.218785854928797</v>
      </c>
      <c r="AJ36" s="196"/>
      <c r="AK36" s="13" t="s">
        <v>27</v>
      </c>
      <c r="AL36" s="2" t="s">
        <v>42</v>
      </c>
      <c r="AM36" s="60">
        <v>20.606978551657502</v>
      </c>
      <c r="AN36" s="60">
        <v>24.6348688923757</v>
      </c>
      <c r="AO36" s="62">
        <v>29.451535555783</v>
      </c>
      <c r="BA36" s="196"/>
      <c r="BR36" s="196"/>
      <c r="BS36" s="14" t="s">
        <v>27</v>
      </c>
      <c r="BT36" s="6" t="s">
        <v>59</v>
      </c>
      <c r="BU36" s="113">
        <v>16.9922994839031</v>
      </c>
      <c r="BV36" s="113">
        <v>21.7768967735948</v>
      </c>
      <c r="BW36" s="117">
        <v>25.9524391638647</v>
      </c>
      <c r="CJ36" s="196"/>
      <c r="CK36" s="14" t="s">
        <v>27</v>
      </c>
      <c r="CL36" s="6" t="s">
        <v>73</v>
      </c>
      <c r="CM36" s="143">
        <v>21.754214988792501</v>
      </c>
      <c r="CN36" s="147">
        <v>22.481758833744401</v>
      </c>
      <c r="DD36" s="196"/>
      <c r="DE36" s="14" t="s">
        <v>27</v>
      </c>
      <c r="DF36" s="6" t="s">
        <v>73</v>
      </c>
      <c r="DG36" s="173">
        <v>20.206032970676901</v>
      </c>
      <c r="DH36" s="173">
        <v>21.746383524041502</v>
      </c>
      <c r="DI36" s="177">
        <v>22.407238140656201</v>
      </c>
    </row>
    <row r="37" spans="18:115" x14ac:dyDescent="0.35">
      <c r="R37" s="196"/>
      <c r="AJ37" s="196"/>
      <c r="AK37" s="13" t="s">
        <v>23</v>
      </c>
      <c r="AL37" s="2" t="s">
        <v>43</v>
      </c>
      <c r="AM37" s="60">
        <v>21.7112927101001</v>
      </c>
      <c r="AN37" s="60">
        <v>26.740827275437699</v>
      </c>
      <c r="AO37" s="62">
        <v>33.152412475201999</v>
      </c>
      <c r="BA37" s="196"/>
      <c r="BR37" s="196"/>
      <c r="CJ37" s="196"/>
      <c r="DD37" s="196"/>
    </row>
    <row r="38" spans="18:115" x14ac:dyDescent="0.35">
      <c r="R38" s="196"/>
      <c r="AJ38" s="196"/>
      <c r="AK38" s="13" t="s">
        <v>25</v>
      </c>
      <c r="AL38" s="2" t="s">
        <v>43</v>
      </c>
      <c r="AM38" s="60">
        <v>22.146566984534399</v>
      </c>
      <c r="AN38" s="60">
        <v>26.602913326001801</v>
      </c>
      <c r="AO38" s="62">
        <v>32.0763564588948</v>
      </c>
      <c r="BA38" s="196"/>
      <c r="BR38" s="196"/>
      <c r="CJ38" s="196"/>
      <c r="DD38" s="196"/>
    </row>
    <row r="39" spans="18:115" x14ac:dyDescent="0.35">
      <c r="R39" s="196"/>
      <c r="AJ39" s="196"/>
      <c r="AK39" s="13" t="s">
        <v>26</v>
      </c>
      <c r="AL39" s="2" t="s">
        <v>43</v>
      </c>
      <c r="AM39" s="60">
        <v>22.445440671083801</v>
      </c>
      <c r="AN39" s="60">
        <v>26.298202725767499</v>
      </c>
      <c r="AO39" s="62">
        <v>30.997986114576001</v>
      </c>
      <c r="BA39" s="196"/>
      <c r="BR39" s="196"/>
      <c r="CJ39" s="196"/>
      <c r="DD39" s="196"/>
    </row>
    <row r="40" spans="18:115" x14ac:dyDescent="0.35">
      <c r="R40" s="196"/>
      <c r="AJ40" s="196"/>
      <c r="AK40" s="13" t="s">
        <v>27</v>
      </c>
      <c r="AL40" s="2" t="s">
        <v>43</v>
      </c>
      <c r="AM40" s="60">
        <v>19.6268981373907</v>
      </c>
      <c r="AN40" s="60">
        <v>23.4831614298628</v>
      </c>
      <c r="AO40" s="62">
        <v>28.1203759595635</v>
      </c>
      <c r="BA40" s="196"/>
      <c r="BR40" s="196"/>
      <c r="CJ40" s="196"/>
      <c r="DD40" s="196"/>
    </row>
    <row r="41" spans="18:115" x14ac:dyDescent="0.35">
      <c r="R41" s="196"/>
      <c r="AJ41" s="196"/>
      <c r="AK41" s="13" t="s">
        <v>23</v>
      </c>
      <c r="AL41" s="2" t="s">
        <v>44</v>
      </c>
      <c r="AM41" s="60">
        <v>25.054342310541401</v>
      </c>
      <c r="AN41" s="60">
        <v>30.5729474592403</v>
      </c>
      <c r="AO41" s="62">
        <v>37.319429616025303</v>
      </c>
      <c r="BA41" s="196"/>
      <c r="BR41" s="196"/>
      <c r="CJ41" s="196"/>
      <c r="DD41" s="196"/>
    </row>
    <row r="42" spans="18:115" x14ac:dyDescent="0.35">
      <c r="R42" s="196"/>
      <c r="AJ42" s="196"/>
      <c r="AK42" s="13" t="s">
        <v>25</v>
      </c>
      <c r="AL42" s="2" t="s">
        <v>44</v>
      </c>
      <c r="AM42" s="60">
        <v>24.606282622629202</v>
      </c>
      <c r="AN42" s="60">
        <v>29.493762759012601</v>
      </c>
      <c r="AO42" s="62">
        <v>35.700220948358997</v>
      </c>
      <c r="BA42" s="196"/>
      <c r="BR42" s="196"/>
      <c r="CJ42" s="196"/>
      <c r="DD42" s="196"/>
    </row>
    <row r="43" spans="18:115" x14ac:dyDescent="0.35">
      <c r="R43" s="196"/>
      <c r="AJ43" s="196"/>
      <c r="AK43" s="13" t="s">
        <v>26</v>
      </c>
      <c r="AL43" s="2" t="s">
        <v>44</v>
      </c>
      <c r="AM43" s="60">
        <v>24.590829911822301</v>
      </c>
      <c r="AN43" s="60">
        <v>28.766456531371698</v>
      </c>
      <c r="AO43" s="62">
        <v>33.958472870077799</v>
      </c>
      <c r="BA43" s="196"/>
      <c r="BR43" s="196"/>
      <c r="CJ43" s="196"/>
      <c r="DD43" s="196"/>
    </row>
    <row r="44" spans="18:115" x14ac:dyDescent="0.35">
      <c r="R44" s="196"/>
      <c r="AJ44" s="196"/>
      <c r="AK44" s="13" t="s">
        <v>27</v>
      </c>
      <c r="AL44" s="2" t="s">
        <v>44</v>
      </c>
      <c r="AM44" s="60">
        <v>21.9665094821613</v>
      </c>
      <c r="AN44" s="60">
        <v>25.554030708965801</v>
      </c>
      <c r="AO44" s="62">
        <v>29.9190116302027</v>
      </c>
      <c r="BA44" s="196"/>
      <c r="BR44" s="196"/>
      <c r="CJ44" s="196"/>
      <c r="DD44" s="196"/>
    </row>
    <row r="45" spans="18:115" x14ac:dyDescent="0.35">
      <c r="R45" s="196"/>
      <c r="AJ45" s="196"/>
      <c r="AK45" s="13" t="s">
        <v>23</v>
      </c>
      <c r="AL45" s="2" t="s">
        <v>45</v>
      </c>
      <c r="AM45" s="60">
        <v>26.230018995874499</v>
      </c>
      <c r="AN45" s="60">
        <v>32.275991255834597</v>
      </c>
      <c r="AO45" s="62">
        <v>40.508168212387403</v>
      </c>
      <c r="BA45" s="196"/>
      <c r="BR45" s="196"/>
      <c r="CJ45" s="196"/>
      <c r="DD45" s="196"/>
    </row>
    <row r="46" spans="18:115" x14ac:dyDescent="0.35">
      <c r="R46" s="196"/>
      <c r="AJ46" s="196"/>
      <c r="AK46" s="13" t="s">
        <v>25</v>
      </c>
      <c r="AL46" s="2" t="s">
        <v>45</v>
      </c>
      <c r="AM46" s="60">
        <v>25.852804897559899</v>
      </c>
      <c r="AN46" s="60">
        <v>31.600023764208199</v>
      </c>
      <c r="AO46" s="62">
        <v>39.205596260535899</v>
      </c>
      <c r="BA46" s="196"/>
      <c r="BR46" s="196"/>
      <c r="CJ46" s="196"/>
      <c r="DD46" s="196"/>
    </row>
    <row r="47" spans="18:115" ht="15.5" x14ac:dyDescent="0.35">
      <c r="R47" s="196"/>
      <c r="AJ47" s="196"/>
      <c r="AK47" s="13" t="s">
        <v>26</v>
      </c>
      <c r="AL47" s="2" t="s">
        <v>45</v>
      </c>
      <c r="AM47" s="60">
        <v>26.8489067218025</v>
      </c>
      <c r="AN47" s="60">
        <v>31.452441785781801</v>
      </c>
      <c r="AO47" s="62">
        <v>37.8678100112636</v>
      </c>
      <c r="BA47" s="196"/>
      <c r="BB47" s="11" t="s">
        <v>54</v>
      </c>
      <c r="BH47" s="11" t="s">
        <v>497</v>
      </c>
      <c r="BR47" s="196"/>
      <c r="CJ47" s="196"/>
      <c r="DD47" s="196"/>
    </row>
    <row r="48" spans="18:115" ht="15.5" x14ac:dyDescent="0.35">
      <c r="R48" s="196"/>
      <c r="S48" s="11" t="s">
        <v>38</v>
      </c>
      <c r="Y48" s="11" t="s">
        <v>488</v>
      </c>
      <c r="AJ48" s="196"/>
      <c r="AK48" s="13" t="s">
        <v>27</v>
      </c>
      <c r="AL48" s="2" t="s">
        <v>45</v>
      </c>
      <c r="AM48" s="60">
        <v>24.2239593642479</v>
      </c>
      <c r="AN48" s="60">
        <v>28.527871482866502</v>
      </c>
      <c r="AO48" s="62">
        <v>34.726012982843997</v>
      </c>
      <c r="BA48" s="196"/>
      <c r="BB48" s="2" t="s">
        <v>28</v>
      </c>
      <c r="BC48" s="2"/>
      <c r="BD48" s="2"/>
      <c r="BE48" s="2"/>
      <c r="BF48" s="2"/>
      <c r="BR48" s="196"/>
      <c r="BS48" s="11" t="s">
        <v>61</v>
      </c>
      <c r="BY48" s="11" t="s">
        <v>502</v>
      </c>
      <c r="CJ48" s="196"/>
      <c r="CK48" s="11" t="s">
        <v>75</v>
      </c>
      <c r="CP48" s="11" t="s">
        <v>507</v>
      </c>
      <c r="DD48" s="196"/>
      <c r="DE48" s="11" t="s">
        <v>80</v>
      </c>
      <c r="DK48" s="11" t="s">
        <v>512</v>
      </c>
    </row>
    <row r="49" spans="18:113" x14ac:dyDescent="0.35">
      <c r="R49" s="196"/>
      <c r="S49" s="2" t="s">
        <v>28</v>
      </c>
      <c r="T49" s="2"/>
      <c r="U49" s="2"/>
      <c r="V49" s="2"/>
      <c r="W49" s="2"/>
      <c r="AJ49" s="196"/>
      <c r="AK49" s="13" t="s">
        <v>23</v>
      </c>
      <c r="AL49" s="2" t="s">
        <v>31</v>
      </c>
      <c r="AM49" s="60">
        <v>24.758066442436</v>
      </c>
      <c r="AN49" s="60">
        <v>30.7893166881605</v>
      </c>
      <c r="AO49" s="62">
        <v>38.5350833735747</v>
      </c>
      <c r="BA49" s="196"/>
      <c r="BB49" s="12" t="s">
        <v>18</v>
      </c>
      <c r="BC49" s="15" t="s">
        <v>51</v>
      </c>
      <c r="BD49" s="88" t="s">
        <v>20</v>
      </c>
      <c r="BE49" s="88" t="s">
        <v>21</v>
      </c>
      <c r="BF49" s="91" t="s">
        <v>22</v>
      </c>
      <c r="BR49" s="196"/>
      <c r="BS49" s="2" t="s">
        <v>28</v>
      </c>
      <c r="BT49" s="2"/>
      <c r="BU49" s="2"/>
      <c r="BV49" s="2"/>
      <c r="BW49" s="2"/>
      <c r="CJ49" s="196"/>
      <c r="CK49" s="2" t="s">
        <v>28</v>
      </c>
      <c r="CL49" s="2"/>
      <c r="CM49" s="2"/>
      <c r="CN49" s="2"/>
      <c r="DD49" s="196"/>
      <c r="DE49" s="2" t="s">
        <v>28</v>
      </c>
      <c r="DF49" s="2"/>
      <c r="DG49" s="2"/>
      <c r="DH49" s="2"/>
      <c r="DI49" s="2"/>
    </row>
    <row r="50" spans="18:113" x14ac:dyDescent="0.35">
      <c r="R50" s="196"/>
      <c r="S50" s="12" t="s">
        <v>18</v>
      </c>
      <c r="T50" s="15" t="s">
        <v>34</v>
      </c>
      <c r="U50" s="34" t="s">
        <v>20</v>
      </c>
      <c r="V50" s="34" t="s">
        <v>21</v>
      </c>
      <c r="W50" s="37" t="s">
        <v>22</v>
      </c>
      <c r="AJ50" s="196"/>
      <c r="AK50" s="13" t="s">
        <v>25</v>
      </c>
      <c r="AL50" s="2" t="s">
        <v>31</v>
      </c>
      <c r="AM50" s="60">
        <v>24.533322877067299</v>
      </c>
      <c r="AN50" s="60">
        <v>30.3310885674316</v>
      </c>
      <c r="AO50" s="62">
        <v>37.5101038726308</v>
      </c>
      <c r="BA50" s="196"/>
      <c r="BB50" s="12" t="s">
        <v>23</v>
      </c>
      <c r="BC50" s="15" t="s">
        <v>52</v>
      </c>
      <c r="BD50" s="88">
        <v>22.807666754657198</v>
      </c>
      <c r="BE50" s="88">
        <v>27.662574582308402</v>
      </c>
      <c r="BF50" s="91">
        <v>33.8862573112416</v>
      </c>
      <c r="BR50" s="196"/>
      <c r="BS50" s="12" t="s">
        <v>18</v>
      </c>
      <c r="BT50" s="15" t="s">
        <v>34</v>
      </c>
      <c r="BU50" s="118" t="s">
        <v>20</v>
      </c>
      <c r="BV50" s="118" t="s">
        <v>21</v>
      </c>
      <c r="BW50" s="121" t="s">
        <v>22</v>
      </c>
      <c r="CJ50" s="196"/>
      <c r="CK50" s="12" t="s">
        <v>18</v>
      </c>
      <c r="CL50" s="15" t="s">
        <v>65</v>
      </c>
      <c r="CM50" s="148" t="s">
        <v>35</v>
      </c>
      <c r="CN50" s="151" t="s">
        <v>36</v>
      </c>
      <c r="DD50" s="196"/>
      <c r="DE50" s="12" t="s">
        <v>18</v>
      </c>
      <c r="DF50" s="15" t="s">
        <v>65</v>
      </c>
      <c r="DG50" s="178" t="s">
        <v>43</v>
      </c>
      <c r="DH50" s="178" t="s">
        <v>44</v>
      </c>
      <c r="DI50" s="181" t="s">
        <v>45</v>
      </c>
    </row>
    <row r="51" spans="18:113" x14ac:dyDescent="0.35">
      <c r="R51" s="196"/>
      <c r="S51" s="12" t="s">
        <v>23</v>
      </c>
      <c r="T51" s="15" t="s">
        <v>35</v>
      </c>
      <c r="U51" s="34">
        <v>23.2540791495212</v>
      </c>
      <c r="V51" s="34">
        <v>28.203119679647699</v>
      </c>
      <c r="W51" s="37">
        <v>34.521718215767002</v>
      </c>
      <c r="AJ51" s="196"/>
      <c r="AK51" s="13" t="s">
        <v>26</v>
      </c>
      <c r="AL51" s="2" t="s">
        <v>31</v>
      </c>
      <c r="AM51" s="60">
        <v>25.392875000214801</v>
      </c>
      <c r="AN51" s="60">
        <v>30.144125955765698</v>
      </c>
      <c r="AO51" s="62">
        <v>36.215991549242901</v>
      </c>
      <c r="BA51" s="196"/>
      <c r="BB51" s="13" t="s">
        <v>25</v>
      </c>
      <c r="BC51" s="2" t="s">
        <v>52</v>
      </c>
      <c r="BD51" s="90">
        <v>21.9157124425052</v>
      </c>
      <c r="BE51" s="90">
        <v>26.870239682711599</v>
      </c>
      <c r="BF51" s="92">
        <v>32.954538116825503</v>
      </c>
      <c r="BR51" s="196"/>
      <c r="BS51" s="12" t="s">
        <v>23</v>
      </c>
      <c r="BT51" s="15" t="s">
        <v>58</v>
      </c>
      <c r="BU51" s="118">
        <v>24.3836943177592</v>
      </c>
      <c r="BV51" s="118">
        <v>29.630950382688098</v>
      </c>
      <c r="BW51" s="121">
        <v>36.453528925993403</v>
      </c>
      <c r="CJ51" s="196"/>
      <c r="CK51" s="12" t="s">
        <v>27</v>
      </c>
      <c r="CL51" s="15" t="s">
        <v>66</v>
      </c>
      <c r="CM51" s="148">
        <v>30.7797394424678</v>
      </c>
      <c r="CN51" s="151">
        <v>35.1129243335712</v>
      </c>
      <c r="DD51" s="196"/>
      <c r="DE51" s="12" t="s">
        <v>27</v>
      </c>
      <c r="DF51" s="15" t="s">
        <v>66</v>
      </c>
      <c r="DG51" s="178">
        <v>22.709801287498699</v>
      </c>
      <c r="DH51" s="178">
        <v>30.430287104512502</v>
      </c>
      <c r="DI51" s="181">
        <v>33.269340439562001</v>
      </c>
    </row>
    <row r="52" spans="18:113" x14ac:dyDescent="0.35">
      <c r="R52" s="196"/>
      <c r="S52" s="13" t="s">
        <v>25</v>
      </c>
      <c r="T52" s="2" t="s">
        <v>35</v>
      </c>
      <c r="U52" s="36">
        <v>21.914421977854001</v>
      </c>
      <c r="V52" s="36">
        <v>26.9538423015353</v>
      </c>
      <c r="W52" s="38">
        <v>33.237808477633699</v>
      </c>
      <c r="AJ52" s="196"/>
      <c r="AK52" s="14" t="s">
        <v>27</v>
      </c>
      <c r="AL52" s="6" t="s">
        <v>31</v>
      </c>
      <c r="AM52" s="59">
        <v>23.040288596177898</v>
      </c>
      <c r="AN52" s="59">
        <v>27.4362676110776</v>
      </c>
      <c r="AO52" s="63">
        <v>33.1294845432176</v>
      </c>
      <c r="BA52" s="196"/>
      <c r="BB52" s="13" t="s">
        <v>26</v>
      </c>
      <c r="BC52" s="2" t="s">
        <v>52</v>
      </c>
      <c r="BD52" s="90">
        <v>21.9325010517903</v>
      </c>
      <c r="BE52" s="90">
        <v>26.166089784265999</v>
      </c>
      <c r="BF52" s="92">
        <v>31.5528375217242</v>
      </c>
      <c r="BR52" s="196"/>
      <c r="BS52" s="13" t="s">
        <v>25</v>
      </c>
      <c r="BT52" s="2" t="s">
        <v>58</v>
      </c>
      <c r="BU52" s="120">
        <v>22.9662352918421</v>
      </c>
      <c r="BV52" s="120">
        <v>28.1360738556386</v>
      </c>
      <c r="BW52" s="122">
        <v>34.837169043320202</v>
      </c>
      <c r="CJ52" s="196"/>
      <c r="CK52" s="13" t="s">
        <v>27</v>
      </c>
      <c r="CL52" s="2" t="s">
        <v>67</v>
      </c>
      <c r="CM52" s="150">
        <v>26.913840510539501</v>
      </c>
      <c r="CN52" s="152">
        <v>30.802736635130699</v>
      </c>
      <c r="DD52" s="196"/>
      <c r="DE52" s="13" t="s">
        <v>27</v>
      </c>
      <c r="DF52" s="2" t="s">
        <v>67</v>
      </c>
      <c r="DG52" s="180">
        <v>21.3103930312576</v>
      </c>
      <c r="DH52" s="180">
        <v>27.1234666382102</v>
      </c>
      <c r="DI52" s="182">
        <v>28.591657716711701</v>
      </c>
    </row>
    <row r="53" spans="18:113" x14ac:dyDescent="0.35">
      <c r="R53" s="196"/>
      <c r="S53" s="13" t="s">
        <v>26</v>
      </c>
      <c r="T53" s="2" t="s">
        <v>35</v>
      </c>
      <c r="U53" s="36">
        <v>21.878243006604801</v>
      </c>
      <c r="V53" s="36">
        <v>26.109416922278399</v>
      </c>
      <c r="W53" s="38">
        <v>31.278178950976599</v>
      </c>
      <c r="AJ53" s="196"/>
      <c r="BA53" s="196"/>
      <c r="BB53" s="13" t="s">
        <v>27</v>
      </c>
      <c r="BC53" s="2" t="s">
        <v>52</v>
      </c>
      <c r="BD53" s="90">
        <v>21.221279403974702</v>
      </c>
      <c r="BE53" s="90">
        <v>24.870734932013601</v>
      </c>
      <c r="BF53" s="92">
        <v>29.843288768283799</v>
      </c>
      <c r="BR53" s="196"/>
      <c r="BS53" s="13" t="s">
        <v>26</v>
      </c>
      <c r="BT53" s="2" t="s">
        <v>58</v>
      </c>
      <c r="BU53" s="120">
        <v>23.057256981953199</v>
      </c>
      <c r="BV53" s="120">
        <v>27.3378029591508</v>
      </c>
      <c r="BW53" s="122">
        <v>32.869002037946203</v>
      </c>
      <c r="CJ53" s="196"/>
      <c r="CK53" s="13" t="s">
        <v>27</v>
      </c>
      <c r="CL53" s="2" t="s">
        <v>68</v>
      </c>
      <c r="CM53" s="150">
        <v>24.9769053702131</v>
      </c>
      <c r="CN53" s="152">
        <v>28.648453341200401</v>
      </c>
      <c r="DD53" s="196"/>
      <c r="DE53" s="13" t="s">
        <v>27</v>
      </c>
      <c r="DF53" s="2" t="s">
        <v>68</v>
      </c>
      <c r="DG53" s="180">
        <v>20.7652818137407</v>
      </c>
      <c r="DH53" s="180">
        <v>25.346719751086798</v>
      </c>
      <c r="DI53" s="182">
        <v>26.2869080688568</v>
      </c>
    </row>
    <row r="54" spans="18:113" x14ac:dyDescent="0.35">
      <c r="R54" s="196"/>
      <c r="S54" s="13" t="s">
        <v>27</v>
      </c>
      <c r="T54" s="2" t="s">
        <v>35</v>
      </c>
      <c r="U54" s="36">
        <v>20.319507472986199</v>
      </c>
      <c r="V54" s="36">
        <v>24.413593540963099</v>
      </c>
      <c r="W54" s="38">
        <v>29.1466323899242</v>
      </c>
      <c r="AJ54" s="196"/>
      <c r="BA54" s="196"/>
      <c r="BB54" s="13" t="s">
        <v>23</v>
      </c>
      <c r="BC54" s="2" t="s">
        <v>53</v>
      </c>
      <c r="BD54" s="90">
        <v>23.333465010847899</v>
      </c>
      <c r="BE54" s="90">
        <v>28.309939849148702</v>
      </c>
      <c r="BF54" s="92">
        <v>34.635102786226902</v>
      </c>
      <c r="BR54" s="196"/>
      <c r="BS54" s="13" t="s">
        <v>27</v>
      </c>
      <c r="BT54" s="2" t="s">
        <v>58</v>
      </c>
      <c r="BU54" s="120">
        <v>21.623627871893301</v>
      </c>
      <c r="BV54" s="120">
        <v>25.613267500443001</v>
      </c>
      <c r="BW54" s="122">
        <v>30.7770013959118</v>
      </c>
      <c r="CJ54" s="196"/>
      <c r="CK54" s="13" t="s">
        <v>27</v>
      </c>
      <c r="CL54" s="2" t="s">
        <v>69</v>
      </c>
      <c r="CM54" s="150">
        <v>23.904306220095702</v>
      </c>
      <c r="CN54" s="152">
        <v>27.416892543252001</v>
      </c>
      <c r="DD54" s="196"/>
      <c r="DE54" s="13" t="s">
        <v>27</v>
      </c>
      <c r="DF54" s="2" t="s">
        <v>69</v>
      </c>
      <c r="DG54" s="180">
        <v>19.928005514862999</v>
      </c>
      <c r="DH54" s="180">
        <v>24.144825179112701</v>
      </c>
      <c r="DI54" s="182">
        <v>25.096807463655001</v>
      </c>
    </row>
    <row r="55" spans="18:113" x14ac:dyDescent="0.35">
      <c r="R55" s="196"/>
      <c r="S55" s="13" t="s">
        <v>23</v>
      </c>
      <c r="T55" s="2" t="s">
        <v>36</v>
      </c>
      <c r="U55" s="36">
        <v>29.865633967304301</v>
      </c>
      <c r="V55" s="36">
        <v>35.1633653017089</v>
      </c>
      <c r="W55" s="38">
        <v>45.475840882855699</v>
      </c>
      <c r="AJ55" s="196"/>
      <c r="BA55" s="196"/>
      <c r="BB55" s="13" t="s">
        <v>25</v>
      </c>
      <c r="BC55" s="2" t="s">
        <v>53</v>
      </c>
      <c r="BD55" s="90">
        <v>21.914434419080202</v>
      </c>
      <c r="BE55" s="90">
        <v>26.973997733713801</v>
      </c>
      <c r="BF55" s="92">
        <v>33.302113742214999</v>
      </c>
      <c r="BR55" s="196"/>
      <c r="BS55" s="13" t="s">
        <v>23</v>
      </c>
      <c r="BT55" s="2" t="s">
        <v>59</v>
      </c>
      <c r="BU55" s="120">
        <v>20.2319784596577</v>
      </c>
      <c r="BV55" s="120">
        <v>25.446454015628301</v>
      </c>
      <c r="BW55" s="122">
        <v>31.276495829788502</v>
      </c>
      <c r="CJ55" s="196"/>
      <c r="CK55" s="13" t="s">
        <v>27</v>
      </c>
      <c r="CL55" s="2" t="s">
        <v>70</v>
      </c>
      <c r="CM55" s="150">
        <v>23.0583664051684</v>
      </c>
      <c r="CN55" s="152">
        <v>26.451690513869899</v>
      </c>
      <c r="DD55" s="196"/>
      <c r="DE55" s="13" t="s">
        <v>27</v>
      </c>
      <c r="DF55" s="2" t="s">
        <v>70</v>
      </c>
      <c r="DG55" s="180">
        <v>19.667463143968298</v>
      </c>
      <c r="DH55" s="180">
        <v>23.3024494371702</v>
      </c>
      <c r="DI55" s="182">
        <v>24.211967643282499</v>
      </c>
    </row>
    <row r="56" spans="18:113" ht="15.5" x14ac:dyDescent="0.35">
      <c r="R56" s="196"/>
      <c r="S56" s="13" t="s">
        <v>25</v>
      </c>
      <c r="T56" s="2" t="s">
        <v>36</v>
      </c>
      <c r="U56" s="36">
        <v>27.101677973900301</v>
      </c>
      <c r="V56" s="36">
        <v>33.455224813488499</v>
      </c>
      <c r="W56" s="38">
        <v>44.340737894748003</v>
      </c>
      <c r="AJ56" s="196"/>
      <c r="AK56" s="11" t="s">
        <v>47</v>
      </c>
      <c r="AQ56" s="11" t="s">
        <v>493</v>
      </c>
      <c r="BA56" s="196"/>
      <c r="BB56" s="13" t="s">
        <v>26</v>
      </c>
      <c r="BC56" s="2" t="s">
        <v>53</v>
      </c>
      <c r="BD56" s="90">
        <v>21.868060138074998</v>
      </c>
      <c r="BE56" s="90">
        <v>26.097383943392799</v>
      </c>
      <c r="BF56" s="92">
        <v>31.218831559024299</v>
      </c>
      <c r="BR56" s="196"/>
      <c r="BS56" s="13" t="s">
        <v>25</v>
      </c>
      <c r="BT56" s="2" t="s">
        <v>59</v>
      </c>
      <c r="BU56" s="120">
        <v>17.914313618656902</v>
      </c>
      <c r="BV56" s="120">
        <v>23.9129170411079</v>
      </c>
      <c r="BW56" s="122">
        <v>30.0401574158921</v>
      </c>
      <c r="CJ56" s="196"/>
      <c r="CK56" s="13" t="s">
        <v>27</v>
      </c>
      <c r="CL56" s="2" t="s">
        <v>71</v>
      </c>
      <c r="CM56" s="150">
        <v>22.464635855144302</v>
      </c>
      <c r="CN56" s="152">
        <v>25.867959438380598</v>
      </c>
      <c r="DD56" s="196"/>
      <c r="DE56" s="13" t="s">
        <v>27</v>
      </c>
      <c r="DF56" s="2" t="s">
        <v>71</v>
      </c>
      <c r="DG56" s="180">
        <v>19.372703002696898</v>
      </c>
      <c r="DH56" s="180">
        <v>22.666555422574099</v>
      </c>
      <c r="DI56" s="182">
        <v>23.493838232614301</v>
      </c>
    </row>
    <row r="57" spans="18:113" x14ac:dyDescent="0.35">
      <c r="R57" s="196"/>
      <c r="S57" s="13" t="s">
        <v>26</v>
      </c>
      <c r="T57" s="2" t="s">
        <v>36</v>
      </c>
      <c r="U57" s="36">
        <v>26.380319046945399</v>
      </c>
      <c r="V57" s="36">
        <v>31.8257923370249</v>
      </c>
      <c r="W57" s="38">
        <v>40.435585454168198</v>
      </c>
      <c r="AJ57" s="196"/>
      <c r="AK57" s="2" t="s">
        <v>28</v>
      </c>
      <c r="AL57" s="2"/>
      <c r="AM57" s="2"/>
      <c r="AN57" s="2"/>
      <c r="AO57" s="2"/>
      <c r="BA57" s="196"/>
      <c r="BB57" s="14" t="s">
        <v>27</v>
      </c>
      <c r="BC57" s="6" t="s">
        <v>53</v>
      </c>
      <c r="BD57" s="89">
        <v>20.144282749685601</v>
      </c>
      <c r="BE57" s="89">
        <v>24.308539399934102</v>
      </c>
      <c r="BF57" s="93">
        <v>28.9979159697195</v>
      </c>
      <c r="BR57" s="196"/>
      <c r="BS57" s="13" t="s">
        <v>26</v>
      </c>
      <c r="BT57" s="2" t="s">
        <v>59</v>
      </c>
      <c r="BU57" s="120">
        <v>16.242677499993299</v>
      </c>
      <c r="BV57" s="120">
        <v>21.529193420553302</v>
      </c>
      <c r="BW57" s="122">
        <v>26.090048953083901</v>
      </c>
      <c r="CJ57" s="196"/>
      <c r="CK57" s="13" t="s">
        <v>27</v>
      </c>
      <c r="CL57" s="2" t="s">
        <v>72</v>
      </c>
      <c r="CM57" s="150">
        <v>22.0748346503505</v>
      </c>
      <c r="CN57" s="152">
        <v>25.4194415791384</v>
      </c>
      <c r="DD57" s="196"/>
      <c r="DE57" s="13" t="s">
        <v>27</v>
      </c>
      <c r="DF57" s="2" t="s">
        <v>72</v>
      </c>
      <c r="DG57" s="180">
        <v>19.0647149035951</v>
      </c>
      <c r="DH57" s="180">
        <v>22.3847332610707</v>
      </c>
      <c r="DI57" s="182">
        <v>23.079927303629699</v>
      </c>
    </row>
    <row r="58" spans="18:113" x14ac:dyDescent="0.35">
      <c r="R58" s="196"/>
      <c r="S58" s="14" t="s">
        <v>27</v>
      </c>
      <c r="T58" s="6" t="s">
        <v>36</v>
      </c>
      <c r="U58" s="35">
        <v>25.053115793407901</v>
      </c>
      <c r="V58" s="35">
        <v>29.5524455790238</v>
      </c>
      <c r="W58" s="39">
        <v>38.3891784422322</v>
      </c>
      <c r="AJ58" s="196"/>
      <c r="AK58" s="12" t="s">
        <v>18</v>
      </c>
      <c r="AL58" s="15" t="s">
        <v>34</v>
      </c>
      <c r="AM58" s="64" t="s">
        <v>20</v>
      </c>
      <c r="AN58" s="64" t="s">
        <v>21</v>
      </c>
      <c r="AO58" s="67" t="s">
        <v>22</v>
      </c>
      <c r="BA58" s="196"/>
      <c r="BR58" s="196"/>
      <c r="BS58" s="14" t="s">
        <v>27</v>
      </c>
      <c r="BT58" s="6" t="s">
        <v>59</v>
      </c>
      <c r="BU58" s="119">
        <v>14.716970317512301</v>
      </c>
      <c r="BV58" s="119">
        <v>20.112278069517298</v>
      </c>
      <c r="BW58" s="123">
        <v>24.5108548151807</v>
      </c>
      <c r="CJ58" s="196"/>
      <c r="CK58" s="14" t="s">
        <v>27</v>
      </c>
      <c r="CL58" s="6" t="s">
        <v>73</v>
      </c>
      <c r="CM58" s="149">
        <v>21.7232621956272</v>
      </c>
      <c r="CN58" s="153">
        <v>25.0505698351962</v>
      </c>
      <c r="DD58" s="196"/>
      <c r="DE58" s="14" t="s">
        <v>27</v>
      </c>
      <c r="DF58" s="6" t="s">
        <v>73</v>
      </c>
      <c r="DG58" s="179">
        <v>18.945043940872001</v>
      </c>
      <c r="DH58" s="179">
        <v>21.9623062754121</v>
      </c>
      <c r="DI58" s="183">
        <v>22.5221527711088</v>
      </c>
    </row>
    <row r="59" spans="18:113" x14ac:dyDescent="0.35">
      <c r="R59" s="196"/>
      <c r="AJ59" s="196"/>
      <c r="AK59" s="12" t="s">
        <v>23</v>
      </c>
      <c r="AL59" s="15" t="s">
        <v>42</v>
      </c>
      <c r="AM59" s="64">
        <v>20.304560622854599</v>
      </c>
      <c r="AN59" s="64">
        <v>24.3214543495077</v>
      </c>
      <c r="AO59" s="67">
        <v>28.900656678984099</v>
      </c>
      <c r="BA59" s="196"/>
      <c r="BR59" s="196"/>
      <c r="CJ59" s="196"/>
      <c r="DD59" s="196"/>
    </row>
    <row r="60" spans="18:113" x14ac:dyDescent="0.35">
      <c r="R60" s="196"/>
      <c r="AJ60" s="196"/>
      <c r="AK60" s="13" t="s">
        <v>25</v>
      </c>
      <c r="AL60" s="2" t="s">
        <v>42</v>
      </c>
      <c r="AM60" s="66">
        <v>19.099553940310201</v>
      </c>
      <c r="AN60" s="66">
        <v>23.035772393532799</v>
      </c>
      <c r="AO60" s="68">
        <v>26.3658371710419</v>
      </c>
      <c r="BA60" s="196"/>
      <c r="BR60" s="196"/>
      <c r="CJ60" s="196"/>
      <c r="DD60" s="196"/>
    </row>
    <row r="61" spans="18:113" x14ac:dyDescent="0.35">
      <c r="R61" s="196"/>
      <c r="AJ61" s="196"/>
      <c r="AK61" s="13" t="s">
        <v>26</v>
      </c>
      <c r="AL61" s="2" t="s">
        <v>42</v>
      </c>
      <c r="AM61" s="66">
        <v>19.1747475717914</v>
      </c>
      <c r="AN61" s="66">
        <v>22.508781043221202</v>
      </c>
      <c r="AO61" s="68">
        <v>25.474388300759301</v>
      </c>
      <c r="BA61" s="196"/>
      <c r="BR61" s="196"/>
      <c r="CJ61" s="196"/>
      <c r="DD61" s="196"/>
    </row>
    <row r="62" spans="18:113" x14ac:dyDescent="0.35">
      <c r="R62" s="196"/>
      <c r="AJ62" s="196"/>
      <c r="AK62" s="13" t="s">
        <v>27</v>
      </c>
      <c r="AL62" s="2" t="s">
        <v>42</v>
      </c>
      <c r="AM62" s="66">
        <v>17.7125123733877</v>
      </c>
      <c r="AN62" s="66">
        <v>20.754429017227501</v>
      </c>
      <c r="AO62" s="68">
        <v>23.9486527179672</v>
      </c>
      <c r="BA62" s="196"/>
      <c r="BR62" s="196"/>
      <c r="CJ62" s="196"/>
      <c r="DD62" s="196"/>
    </row>
    <row r="63" spans="18:113" x14ac:dyDescent="0.35">
      <c r="R63" s="196"/>
      <c r="AJ63" s="196"/>
      <c r="AK63" s="13" t="s">
        <v>23</v>
      </c>
      <c r="AL63" s="2" t="s">
        <v>43</v>
      </c>
      <c r="AM63" s="66">
        <v>16.565788609394701</v>
      </c>
      <c r="AN63" s="66">
        <v>20.0323931286682</v>
      </c>
      <c r="AO63" s="68">
        <v>24.548455646521202</v>
      </c>
      <c r="BA63" s="196"/>
      <c r="BR63" s="196"/>
      <c r="CJ63" s="196"/>
      <c r="DD63" s="196"/>
    </row>
    <row r="64" spans="18:113" x14ac:dyDescent="0.35">
      <c r="R64" s="196"/>
      <c r="AJ64" s="196"/>
      <c r="AK64" s="13" t="s">
        <v>25</v>
      </c>
      <c r="AL64" s="2" t="s">
        <v>43</v>
      </c>
      <c r="AM64" s="66">
        <v>17.113312840816999</v>
      </c>
      <c r="AN64" s="66">
        <v>21.030657243533501</v>
      </c>
      <c r="AO64" s="68">
        <v>25.1180902959733</v>
      </c>
      <c r="BA64" s="196"/>
      <c r="BR64" s="196"/>
      <c r="CJ64" s="196"/>
      <c r="DD64" s="196"/>
    </row>
    <row r="65" spans="18:115" x14ac:dyDescent="0.35">
      <c r="R65" s="196"/>
      <c r="AJ65" s="196"/>
      <c r="AK65" s="13" t="s">
        <v>26</v>
      </c>
      <c r="AL65" s="2" t="s">
        <v>43</v>
      </c>
      <c r="AM65" s="66">
        <v>17.720993642514699</v>
      </c>
      <c r="AN65" s="66">
        <v>21.0876028328668</v>
      </c>
      <c r="AO65" s="68">
        <v>24.416014791173801</v>
      </c>
      <c r="BA65" s="196"/>
      <c r="BR65" s="196"/>
      <c r="CJ65" s="196"/>
      <c r="DD65" s="196"/>
    </row>
    <row r="66" spans="18:115" x14ac:dyDescent="0.35">
      <c r="R66" s="196"/>
      <c r="AJ66" s="196"/>
      <c r="AK66" s="13" t="s">
        <v>27</v>
      </c>
      <c r="AL66" s="2" t="s">
        <v>43</v>
      </c>
      <c r="AM66" s="66">
        <v>16.615329722651499</v>
      </c>
      <c r="AN66" s="66">
        <v>19.601264673962401</v>
      </c>
      <c r="AO66" s="68">
        <v>22.6113896310058</v>
      </c>
      <c r="BA66" s="196"/>
      <c r="BR66" s="196"/>
      <c r="CJ66" s="196"/>
      <c r="DD66" s="196"/>
    </row>
    <row r="67" spans="18:115" x14ac:dyDescent="0.35">
      <c r="R67" s="196"/>
      <c r="AJ67" s="196"/>
      <c r="AK67" s="13" t="s">
        <v>23</v>
      </c>
      <c r="AL67" s="2" t="s">
        <v>44</v>
      </c>
      <c r="AM67" s="66">
        <v>18.035479132610501</v>
      </c>
      <c r="AN67" s="66">
        <v>23.491941785644599</v>
      </c>
      <c r="AO67" s="68">
        <v>29.393075486176201</v>
      </c>
      <c r="BA67" s="196"/>
      <c r="BR67" s="196"/>
      <c r="CJ67" s="196"/>
      <c r="DD67" s="196"/>
    </row>
    <row r="68" spans="18:115" x14ac:dyDescent="0.35">
      <c r="R68" s="196"/>
      <c r="AJ68" s="196"/>
      <c r="AK68" s="13" t="s">
        <v>25</v>
      </c>
      <c r="AL68" s="2" t="s">
        <v>44</v>
      </c>
      <c r="AM68" s="66">
        <v>19.019400265626899</v>
      </c>
      <c r="AN68" s="66">
        <v>24.237058610153301</v>
      </c>
      <c r="AO68" s="68">
        <v>29.459175318450601</v>
      </c>
      <c r="BA68" s="196"/>
      <c r="BR68" s="196"/>
      <c r="CJ68" s="196"/>
      <c r="DD68" s="196"/>
    </row>
    <row r="69" spans="18:115" ht="15.5" x14ac:dyDescent="0.35">
      <c r="R69" s="196"/>
      <c r="AJ69" s="196"/>
      <c r="AK69" s="13" t="s">
        <v>26</v>
      </c>
      <c r="AL69" s="2" t="s">
        <v>44</v>
      </c>
      <c r="AM69" s="66">
        <v>22.241140805343701</v>
      </c>
      <c r="AN69" s="66">
        <v>25.623246722986199</v>
      </c>
      <c r="AO69" s="68">
        <v>29.8934836319021</v>
      </c>
      <c r="BA69" s="196"/>
      <c r="BB69" s="11" t="s">
        <v>55</v>
      </c>
      <c r="BH69" s="11" t="s">
        <v>498</v>
      </c>
      <c r="BR69" s="196"/>
      <c r="CJ69" s="196"/>
      <c r="DD69" s="196"/>
    </row>
    <row r="70" spans="18:115" ht="15.5" x14ac:dyDescent="0.35">
      <c r="R70" s="196"/>
      <c r="S70" s="11" t="s">
        <v>39</v>
      </c>
      <c r="Y70" s="11" t="s">
        <v>489</v>
      </c>
      <c r="AJ70" s="196"/>
      <c r="AK70" s="13" t="s">
        <v>27</v>
      </c>
      <c r="AL70" s="2" t="s">
        <v>44</v>
      </c>
      <c r="AM70" s="66">
        <v>20.485068732979801</v>
      </c>
      <c r="AN70" s="66">
        <v>23.759489566245701</v>
      </c>
      <c r="AO70" s="68">
        <v>27.5675390667218</v>
      </c>
      <c r="BA70" s="196"/>
      <c r="BB70" s="2" t="s">
        <v>29</v>
      </c>
      <c r="BC70" s="2"/>
      <c r="BD70" s="2"/>
      <c r="BE70" s="2"/>
      <c r="BF70" s="2"/>
      <c r="BR70" s="196"/>
      <c r="BS70" s="11" t="s">
        <v>62</v>
      </c>
      <c r="BY70" s="11" t="s">
        <v>503</v>
      </c>
      <c r="CJ70" s="196"/>
      <c r="CK70" s="11" t="s">
        <v>76</v>
      </c>
      <c r="CP70" s="11" t="s">
        <v>508</v>
      </c>
      <c r="DD70" s="196"/>
      <c r="DE70" s="11" t="s">
        <v>81</v>
      </c>
      <c r="DK70" s="11" t="s">
        <v>513</v>
      </c>
    </row>
    <row r="71" spans="18:115" x14ac:dyDescent="0.35">
      <c r="R71" s="196"/>
      <c r="S71" s="2" t="s">
        <v>29</v>
      </c>
      <c r="T71" s="2"/>
      <c r="U71" s="2"/>
      <c r="V71" s="2"/>
      <c r="W71" s="2"/>
      <c r="AJ71" s="196"/>
      <c r="AK71" s="13" t="s">
        <v>23</v>
      </c>
      <c r="AL71" s="2" t="s">
        <v>45</v>
      </c>
      <c r="AM71" s="66">
        <v>25.948042988275201</v>
      </c>
      <c r="AN71" s="66">
        <v>31.3601411765599</v>
      </c>
      <c r="AO71" s="68">
        <v>38.4265601078637</v>
      </c>
      <c r="BA71" s="196"/>
      <c r="BB71" s="12" t="s">
        <v>18</v>
      </c>
      <c r="BC71" s="15" t="s">
        <v>51</v>
      </c>
      <c r="BD71" s="94" t="s">
        <v>20</v>
      </c>
      <c r="BE71" s="94" t="s">
        <v>21</v>
      </c>
      <c r="BF71" s="97" t="s">
        <v>22</v>
      </c>
      <c r="BR71" s="196"/>
      <c r="BS71" s="2" t="s">
        <v>29</v>
      </c>
      <c r="BT71" s="2"/>
      <c r="BU71" s="2"/>
      <c r="BV71" s="2"/>
      <c r="BW71" s="2"/>
      <c r="CJ71" s="196"/>
      <c r="CK71" s="2" t="s">
        <v>29</v>
      </c>
      <c r="CL71" s="2"/>
      <c r="CM71" s="2"/>
      <c r="CN71" s="2"/>
      <c r="DD71" s="196"/>
      <c r="DE71" s="2" t="s">
        <v>29</v>
      </c>
      <c r="DF71" s="2"/>
      <c r="DG71" s="2"/>
      <c r="DH71" s="2"/>
      <c r="DI71" s="2"/>
    </row>
    <row r="72" spans="18:115" x14ac:dyDescent="0.35">
      <c r="R72" s="196"/>
      <c r="S72" s="12" t="s">
        <v>18</v>
      </c>
      <c r="T72" s="15" t="s">
        <v>34</v>
      </c>
      <c r="U72" s="40" t="s">
        <v>20</v>
      </c>
      <c r="V72" s="40" t="s">
        <v>21</v>
      </c>
      <c r="W72" s="43" t="s">
        <v>22</v>
      </c>
      <c r="AJ72" s="196"/>
      <c r="AK72" s="13" t="s">
        <v>25</v>
      </c>
      <c r="AL72" s="2" t="s">
        <v>45</v>
      </c>
      <c r="AM72" s="66">
        <v>24.488110996543298</v>
      </c>
      <c r="AN72" s="66">
        <v>29.962982913960101</v>
      </c>
      <c r="AO72" s="68">
        <v>36.809140767919203</v>
      </c>
      <c r="BA72" s="196"/>
      <c r="BB72" s="12" t="s">
        <v>23</v>
      </c>
      <c r="BC72" s="15" t="s">
        <v>52</v>
      </c>
      <c r="BD72" s="94">
        <v>28.116578822195699</v>
      </c>
      <c r="BE72" s="94">
        <v>34.842489376014697</v>
      </c>
      <c r="BF72" s="97">
        <v>42.278248114025601</v>
      </c>
      <c r="BR72" s="196"/>
      <c r="BS72" s="12" t="s">
        <v>18</v>
      </c>
      <c r="BT72" s="15" t="s">
        <v>34</v>
      </c>
      <c r="BU72" s="124" t="s">
        <v>20</v>
      </c>
      <c r="BV72" s="124" t="s">
        <v>21</v>
      </c>
      <c r="BW72" s="127" t="s">
        <v>22</v>
      </c>
      <c r="CJ72" s="196"/>
      <c r="CK72" s="12" t="s">
        <v>18</v>
      </c>
      <c r="CL72" s="15" t="s">
        <v>65</v>
      </c>
      <c r="CM72" s="154" t="s">
        <v>35</v>
      </c>
      <c r="CN72" s="157" t="s">
        <v>36</v>
      </c>
      <c r="DD72" s="196"/>
      <c r="DE72" s="12" t="s">
        <v>18</v>
      </c>
      <c r="DF72" s="15" t="s">
        <v>65</v>
      </c>
      <c r="DG72" s="184" t="s">
        <v>43</v>
      </c>
      <c r="DH72" s="184" t="s">
        <v>44</v>
      </c>
      <c r="DI72" s="187" t="s">
        <v>45</v>
      </c>
    </row>
    <row r="73" spans="18:115" x14ac:dyDescent="0.35">
      <c r="R73" s="196"/>
      <c r="S73" s="12" t="s">
        <v>23</v>
      </c>
      <c r="T73" s="15" t="s">
        <v>35</v>
      </c>
      <c r="U73" s="40">
        <v>29.478557242080701</v>
      </c>
      <c r="V73" s="40">
        <v>36.531895166188001</v>
      </c>
      <c r="W73" s="43">
        <v>44.256137904676599</v>
      </c>
      <c r="AJ73" s="196"/>
      <c r="AK73" s="13" t="s">
        <v>26</v>
      </c>
      <c r="AL73" s="2" t="s">
        <v>45</v>
      </c>
      <c r="AM73" s="66">
        <v>24.2435045351626</v>
      </c>
      <c r="AN73" s="66">
        <v>28.644800797786299</v>
      </c>
      <c r="AO73" s="68">
        <v>34.291924700423301</v>
      </c>
      <c r="BA73" s="196"/>
      <c r="BB73" s="13" t="s">
        <v>25</v>
      </c>
      <c r="BC73" s="2" t="s">
        <v>52</v>
      </c>
      <c r="BD73" s="96">
        <v>28.125329329301799</v>
      </c>
      <c r="BE73" s="96">
        <v>34.519584337996001</v>
      </c>
      <c r="BF73" s="98">
        <v>41.199730978255197</v>
      </c>
      <c r="BR73" s="196"/>
      <c r="BS73" s="12" t="s">
        <v>23</v>
      </c>
      <c r="BT73" s="15" t="s">
        <v>58</v>
      </c>
      <c r="BU73" s="124">
        <v>33.568918788171203</v>
      </c>
      <c r="BV73" s="124">
        <v>39.944727302723003</v>
      </c>
      <c r="BW73" s="127">
        <v>47.543546194215303</v>
      </c>
      <c r="CJ73" s="196"/>
      <c r="CK73" s="12" t="s">
        <v>27</v>
      </c>
      <c r="CL73" s="15" t="s">
        <v>66</v>
      </c>
      <c r="CM73" s="154">
        <v>38.904300580781197</v>
      </c>
      <c r="CN73" s="157">
        <v>41.742166943756501</v>
      </c>
      <c r="DD73" s="196"/>
      <c r="DE73" s="12" t="s">
        <v>27</v>
      </c>
      <c r="DF73" s="15" t="s">
        <v>66</v>
      </c>
      <c r="DG73" s="184">
        <v>33.389603865658799</v>
      </c>
      <c r="DH73" s="184">
        <v>38.400317252297498</v>
      </c>
      <c r="DI73" s="187">
        <v>41.697899838449203</v>
      </c>
    </row>
    <row r="74" spans="18:115" x14ac:dyDescent="0.35">
      <c r="R74" s="196"/>
      <c r="S74" s="13" t="s">
        <v>25</v>
      </c>
      <c r="T74" s="2" t="s">
        <v>35</v>
      </c>
      <c r="U74" s="42">
        <v>28.577325008819201</v>
      </c>
      <c r="V74" s="42">
        <v>35.354867857964202</v>
      </c>
      <c r="W74" s="44">
        <v>42.7078187667002</v>
      </c>
      <c r="AJ74" s="196"/>
      <c r="AK74" s="13" t="s">
        <v>27</v>
      </c>
      <c r="AL74" s="2" t="s">
        <v>45</v>
      </c>
      <c r="AM74" s="66">
        <v>22.620362472953801</v>
      </c>
      <c r="AN74" s="66">
        <v>26.6606388311967</v>
      </c>
      <c r="AO74" s="68">
        <v>31.9809490779312</v>
      </c>
      <c r="BA74" s="196"/>
      <c r="BB74" s="13" t="s">
        <v>26</v>
      </c>
      <c r="BC74" s="2" t="s">
        <v>52</v>
      </c>
      <c r="BD74" s="96">
        <v>27.633117012184499</v>
      </c>
      <c r="BE74" s="96">
        <v>35.061181435152598</v>
      </c>
      <c r="BF74" s="98">
        <v>41.310357953286598</v>
      </c>
      <c r="BR74" s="196"/>
      <c r="BS74" s="13" t="s">
        <v>25</v>
      </c>
      <c r="BT74" s="2" t="s">
        <v>58</v>
      </c>
      <c r="BU74" s="126">
        <v>32.423359742145998</v>
      </c>
      <c r="BV74" s="126">
        <v>38.513709347037498</v>
      </c>
      <c r="BW74" s="128">
        <v>45.713588571449897</v>
      </c>
      <c r="CJ74" s="196"/>
      <c r="CK74" s="13" t="s">
        <v>27</v>
      </c>
      <c r="CL74" s="2" t="s">
        <v>67</v>
      </c>
      <c r="CM74" s="156">
        <v>35.0934565987205</v>
      </c>
      <c r="CN74" s="158">
        <v>37.7042160648015</v>
      </c>
      <c r="DD74" s="196"/>
      <c r="DE74" s="13" t="s">
        <v>27</v>
      </c>
      <c r="DF74" s="2" t="s">
        <v>67</v>
      </c>
      <c r="DG74" s="186">
        <v>30.976101921406201</v>
      </c>
      <c r="DH74" s="186">
        <v>34.8821244847204</v>
      </c>
      <c r="DI74" s="188">
        <v>36.588313222815003</v>
      </c>
    </row>
    <row r="75" spans="18:115" x14ac:dyDescent="0.35">
      <c r="R75" s="196"/>
      <c r="S75" s="13" t="s">
        <v>26</v>
      </c>
      <c r="T75" s="2" t="s">
        <v>35</v>
      </c>
      <c r="U75" s="42">
        <v>27.569463139369201</v>
      </c>
      <c r="V75" s="42">
        <v>34.141219951353499</v>
      </c>
      <c r="W75" s="44">
        <v>40.585555892044198</v>
      </c>
      <c r="AJ75" s="196"/>
      <c r="AK75" s="13" t="s">
        <v>23</v>
      </c>
      <c r="AL75" s="2" t="s">
        <v>31</v>
      </c>
      <c r="AM75" s="66">
        <v>23.910835440717399</v>
      </c>
      <c r="AN75" s="66">
        <v>29.1863217408936</v>
      </c>
      <c r="AO75" s="68">
        <v>35.922681578915899</v>
      </c>
      <c r="BA75" s="196"/>
      <c r="BB75" s="13" t="s">
        <v>27</v>
      </c>
      <c r="BC75" s="2" t="s">
        <v>52</v>
      </c>
      <c r="BD75" s="96">
        <v>25.3141401918176</v>
      </c>
      <c r="BE75" s="96">
        <v>33.317605276559597</v>
      </c>
      <c r="BF75" s="98">
        <v>39.489837944087199</v>
      </c>
      <c r="BR75" s="196"/>
      <c r="BS75" s="13" t="s">
        <v>26</v>
      </c>
      <c r="BT75" s="2" t="s">
        <v>58</v>
      </c>
      <c r="BU75" s="126">
        <v>31.014354692028601</v>
      </c>
      <c r="BV75" s="126">
        <v>36.971232829569601</v>
      </c>
      <c r="BW75" s="128">
        <v>43.177682779357497</v>
      </c>
      <c r="CJ75" s="196"/>
      <c r="CK75" s="13" t="s">
        <v>27</v>
      </c>
      <c r="CL75" s="2" t="s">
        <v>68</v>
      </c>
      <c r="CM75" s="156">
        <v>33.315060760125299</v>
      </c>
      <c r="CN75" s="158">
        <v>35.554985033035699</v>
      </c>
      <c r="DD75" s="196"/>
      <c r="DE75" s="13" t="s">
        <v>27</v>
      </c>
      <c r="DF75" s="2" t="s">
        <v>68</v>
      </c>
      <c r="DG75" s="186">
        <v>30.135996738850501</v>
      </c>
      <c r="DH75" s="186">
        <v>33.553628681640099</v>
      </c>
      <c r="DI75" s="188">
        <v>34.456862174615999</v>
      </c>
    </row>
    <row r="76" spans="18:115" x14ac:dyDescent="0.35">
      <c r="R76" s="196"/>
      <c r="S76" s="13" t="s">
        <v>27</v>
      </c>
      <c r="T76" s="2" t="s">
        <v>35</v>
      </c>
      <c r="U76" s="42">
        <v>25.315734252787301</v>
      </c>
      <c r="V76" s="42">
        <v>31.965296275678899</v>
      </c>
      <c r="W76" s="44">
        <v>38.088638525921397</v>
      </c>
      <c r="AJ76" s="196"/>
      <c r="AK76" s="13" t="s">
        <v>25</v>
      </c>
      <c r="AL76" s="2" t="s">
        <v>31</v>
      </c>
      <c r="AM76" s="66">
        <v>22.365124471435401</v>
      </c>
      <c r="AN76" s="66">
        <v>27.596131719812298</v>
      </c>
      <c r="AO76" s="68">
        <v>34.271749885788097</v>
      </c>
      <c r="BA76" s="196"/>
      <c r="BB76" s="13" t="s">
        <v>23</v>
      </c>
      <c r="BC76" s="2" t="s">
        <v>53</v>
      </c>
      <c r="BD76" s="96">
        <v>30.194803566802399</v>
      </c>
      <c r="BE76" s="96">
        <v>37.230764440464199</v>
      </c>
      <c r="BF76" s="98">
        <v>44.942372930528897</v>
      </c>
      <c r="BR76" s="196"/>
      <c r="BS76" s="13" t="s">
        <v>27</v>
      </c>
      <c r="BT76" s="2" t="s">
        <v>58</v>
      </c>
      <c r="BU76" s="126">
        <v>30.080210218254599</v>
      </c>
      <c r="BV76" s="126">
        <v>35.377085963356798</v>
      </c>
      <c r="BW76" s="128">
        <v>41.357960282733103</v>
      </c>
      <c r="CJ76" s="196"/>
      <c r="CK76" s="13" t="s">
        <v>27</v>
      </c>
      <c r="CL76" s="2" t="s">
        <v>69</v>
      </c>
      <c r="CM76" s="156">
        <v>32.602978840291399</v>
      </c>
      <c r="CN76" s="158">
        <v>33.166481431350597</v>
      </c>
      <c r="DD76" s="196"/>
      <c r="DE76" s="13" t="s">
        <v>27</v>
      </c>
      <c r="DF76" s="2" t="s">
        <v>69</v>
      </c>
      <c r="DG76" s="186">
        <v>29.613219740762901</v>
      </c>
      <c r="DH76" s="186">
        <v>32.600329225002902</v>
      </c>
      <c r="DI76" s="188">
        <v>33.626612196670301</v>
      </c>
    </row>
    <row r="77" spans="18:115" x14ac:dyDescent="0.35">
      <c r="R77" s="196"/>
      <c r="S77" s="13" t="s">
        <v>23</v>
      </c>
      <c r="T77" s="2" t="s">
        <v>36</v>
      </c>
      <c r="U77" s="42">
        <v>35.748218080736997</v>
      </c>
      <c r="V77" s="42">
        <v>43.701781546276102</v>
      </c>
      <c r="W77" s="44">
        <v>56.2133647026101</v>
      </c>
      <c r="AJ77" s="196"/>
      <c r="AK77" s="13" t="s">
        <v>26</v>
      </c>
      <c r="AL77" s="2" t="s">
        <v>31</v>
      </c>
      <c r="AM77" s="66">
        <v>22.166110267432501</v>
      </c>
      <c r="AN77" s="66">
        <v>26.534668888438102</v>
      </c>
      <c r="AO77" s="68">
        <v>31.9826762935541</v>
      </c>
      <c r="BA77" s="196"/>
      <c r="BB77" s="13" t="s">
        <v>25</v>
      </c>
      <c r="BC77" s="2" t="s">
        <v>53</v>
      </c>
      <c r="BD77" s="96">
        <v>28.817498648013199</v>
      </c>
      <c r="BE77" s="96">
        <v>35.8122150935097</v>
      </c>
      <c r="BF77" s="98">
        <v>43.256565776358698</v>
      </c>
      <c r="BR77" s="196"/>
      <c r="BS77" s="13" t="s">
        <v>23</v>
      </c>
      <c r="BT77" s="2" t="s">
        <v>59</v>
      </c>
      <c r="BU77" s="126">
        <v>16.806682955958799</v>
      </c>
      <c r="BV77" s="126">
        <v>26.580034169070998</v>
      </c>
      <c r="BW77" s="128">
        <v>34.419039301866803</v>
      </c>
      <c r="CJ77" s="196"/>
      <c r="CK77" s="13" t="s">
        <v>27</v>
      </c>
      <c r="CL77" s="2" t="s">
        <v>70</v>
      </c>
      <c r="CM77" s="156">
        <v>31.617425076607098</v>
      </c>
      <c r="CN77" s="158">
        <v>32.906687416350699</v>
      </c>
      <c r="DD77" s="196"/>
      <c r="DE77" s="13" t="s">
        <v>27</v>
      </c>
      <c r="DF77" s="2" t="s">
        <v>70</v>
      </c>
      <c r="DG77" s="186">
        <v>29.0101375137024</v>
      </c>
      <c r="DH77" s="186">
        <v>31.3524366565577</v>
      </c>
      <c r="DI77" s="188">
        <v>32.4651787209364</v>
      </c>
    </row>
    <row r="78" spans="18:115" x14ac:dyDescent="0.35">
      <c r="R78" s="196"/>
      <c r="S78" s="13" t="s">
        <v>25</v>
      </c>
      <c r="T78" s="2" t="s">
        <v>36</v>
      </c>
      <c r="U78" s="42">
        <v>33.911996355668499</v>
      </c>
      <c r="V78" s="42">
        <v>41.556277363521701</v>
      </c>
      <c r="W78" s="44">
        <v>51.7205387257616</v>
      </c>
      <c r="AJ78" s="196"/>
      <c r="AK78" s="14" t="s">
        <v>27</v>
      </c>
      <c r="AL78" s="6" t="s">
        <v>31</v>
      </c>
      <c r="AM78" s="65">
        <v>20.592850051063699</v>
      </c>
      <c r="AN78" s="65">
        <v>24.8106828905191</v>
      </c>
      <c r="AO78" s="69">
        <v>29.7855421042443</v>
      </c>
      <c r="BA78" s="196"/>
      <c r="BB78" s="13" t="s">
        <v>26</v>
      </c>
      <c r="BC78" s="2" t="s">
        <v>53</v>
      </c>
      <c r="BD78" s="96">
        <v>27.546956077123301</v>
      </c>
      <c r="BE78" s="96">
        <v>33.678901468068197</v>
      </c>
      <c r="BF78" s="98">
        <v>40.244694064204502</v>
      </c>
      <c r="BR78" s="196"/>
      <c r="BS78" s="13" t="s">
        <v>25</v>
      </c>
      <c r="BT78" s="2" t="s">
        <v>59</v>
      </c>
      <c r="BU78" s="126">
        <v>17.110636157975701</v>
      </c>
      <c r="BV78" s="126">
        <v>26.846244519470002</v>
      </c>
      <c r="BW78" s="128">
        <v>34.223888007735802</v>
      </c>
      <c r="CJ78" s="196"/>
      <c r="CK78" s="13" t="s">
        <v>27</v>
      </c>
      <c r="CL78" s="2" t="s">
        <v>71</v>
      </c>
      <c r="CM78" s="156">
        <v>31.794471662735099</v>
      </c>
      <c r="CN78" s="158">
        <v>33.745005447511097</v>
      </c>
      <c r="DD78" s="196"/>
      <c r="DE78" s="13" t="s">
        <v>27</v>
      </c>
      <c r="DF78" s="2" t="s">
        <v>71</v>
      </c>
      <c r="DG78" s="186">
        <v>27.822920162265699</v>
      </c>
      <c r="DH78" s="186">
        <v>30.694557895833899</v>
      </c>
      <c r="DI78" s="188">
        <v>32.407652042017901</v>
      </c>
    </row>
    <row r="79" spans="18:115" x14ac:dyDescent="0.35">
      <c r="R79" s="196"/>
      <c r="S79" s="13" t="s">
        <v>26</v>
      </c>
      <c r="T79" s="2" t="s">
        <v>36</v>
      </c>
      <c r="U79" s="42">
        <v>31.592020068636501</v>
      </c>
      <c r="V79" s="42">
        <v>39.097976942932398</v>
      </c>
      <c r="W79" s="44">
        <v>47.814730184228601</v>
      </c>
      <c r="AJ79" s="196"/>
      <c r="BA79" s="196"/>
      <c r="BB79" s="14" t="s">
        <v>27</v>
      </c>
      <c r="BC79" s="6" t="s">
        <v>53</v>
      </c>
      <c r="BD79" s="95">
        <v>25.3159663237921</v>
      </c>
      <c r="BE79" s="95">
        <v>31.487364398223502</v>
      </c>
      <c r="BF79" s="99">
        <v>37.4767953593526</v>
      </c>
      <c r="BR79" s="196"/>
      <c r="BS79" s="13" t="s">
        <v>26</v>
      </c>
      <c r="BT79" s="2" t="s">
        <v>59</v>
      </c>
      <c r="BU79" s="126">
        <v>17.088464735243399</v>
      </c>
      <c r="BV79" s="126">
        <v>25.770113529845599</v>
      </c>
      <c r="BW79" s="128">
        <v>32.0895832505133</v>
      </c>
      <c r="CJ79" s="196"/>
      <c r="CK79" s="13" t="s">
        <v>27</v>
      </c>
      <c r="CL79" s="2" t="s">
        <v>72</v>
      </c>
      <c r="CM79" s="156">
        <v>30.799401000226499</v>
      </c>
      <c r="CN79" s="158">
        <v>31.559887539721998</v>
      </c>
      <c r="DD79" s="196"/>
      <c r="DE79" s="13" t="s">
        <v>27</v>
      </c>
      <c r="DF79" s="2" t="s">
        <v>72</v>
      </c>
      <c r="DG79" s="186">
        <v>28.534967984075202</v>
      </c>
      <c r="DH79" s="186">
        <v>30.843543193134298</v>
      </c>
      <c r="DI79" s="188">
        <v>31.390980506178501</v>
      </c>
    </row>
    <row r="80" spans="18:115" x14ac:dyDescent="0.35">
      <c r="R80" s="196"/>
      <c r="S80" s="14" t="s">
        <v>27</v>
      </c>
      <c r="T80" s="6" t="s">
        <v>36</v>
      </c>
      <c r="U80" s="41">
        <v>29.049864920692901</v>
      </c>
      <c r="V80" s="41">
        <v>35.497557603883799</v>
      </c>
      <c r="W80" s="45">
        <v>43.780996343116797</v>
      </c>
      <c r="AJ80" s="196"/>
      <c r="BA80" s="196"/>
      <c r="BR80" s="196"/>
      <c r="BS80" s="14" t="s">
        <v>27</v>
      </c>
      <c r="BT80" s="6" t="s">
        <v>59</v>
      </c>
      <c r="BU80" s="125">
        <v>14.6016571787817</v>
      </c>
      <c r="BV80" s="125">
        <v>23.925019127495201</v>
      </c>
      <c r="BW80" s="129">
        <v>30.4831383516761</v>
      </c>
      <c r="CJ80" s="196"/>
      <c r="CK80" s="14" t="s">
        <v>27</v>
      </c>
      <c r="CL80" s="6" t="s">
        <v>73</v>
      </c>
      <c r="CM80" s="155">
        <v>30.488083704708401</v>
      </c>
      <c r="CN80" s="159">
        <v>31.1714042615415</v>
      </c>
      <c r="DD80" s="196"/>
      <c r="DE80" s="14" t="s">
        <v>27</v>
      </c>
      <c r="DF80" s="6" t="s">
        <v>73</v>
      </c>
      <c r="DG80" s="185">
        <v>27.873726332040398</v>
      </c>
      <c r="DH80" s="185">
        <v>30.109588930597301</v>
      </c>
      <c r="DI80" s="189">
        <v>31.107739560536999</v>
      </c>
    </row>
    <row r="81" spans="18:115" x14ac:dyDescent="0.35">
      <c r="R81" s="196"/>
      <c r="AJ81" s="196"/>
      <c r="BA81" s="196"/>
      <c r="BR81" s="196"/>
      <c r="CJ81" s="196"/>
      <c r="DD81" s="196"/>
    </row>
    <row r="82" spans="18:115" ht="15.5" x14ac:dyDescent="0.35">
      <c r="R82" s="196"/>
      <c r="AJ82" s="196"/>
      <c r="AK82" s="11" t="s">
        <v>48</v>
      </c>
      <c r="AQ82" s="11" t="s">
        <v>494</v>
      </c>
      <c r="BA82" s="196"/>
      <c r="BR82" s="196"/>
      <c r="CJ82" s="196"/>
      <c r="DD82" s="196"/>
    </row>
    <row r="83" spans="18:115" x14ac:dyDescent="0.35">
      <c r="R83" s="196"/>
      <c r="AJ83" s="196"/>
      <c r="AK83" s="2" t="s">
        <v>29</v>
      </c>
      <c r="AL83" s="2"/>
      <c r="AM83" s="2"/>
      <c r="AN83" s="2"/>
      <c r="AO83" s="2"/>
      <c r="BA83" s="196"/>
      <c r="BR83" s="196"/>
      <c r="CJ83" s="196"/>
      <c r="DD83" s="196"/>
    </row>
    <row r="84" spans="18:115" x14ac:dyDescent="0.35">
      <c r="R84" s="196"/>
      <c r="AJ84" s="196"/>
      <c r="AK84" s="12" t="s">
        <v>18</v>
      </c>
      <c r="AL84" s="15" t="s">
        <v>34</v>
      </c>
      <c r="AM84" s="70" t="s">
        <v>20</v>
      </c>
      <c r="AN84" s="70" t="s">
        <v>21</v>
      </c>
      <c r="AO84" s="73" t="s">
        <v>22</v>
      </c>
      <c r="BA84" s="196"/>
      <c r="BR84" s="196"/>
      <c r="CJ84" s="196"/>
      <c r="DD84" s="196"/>
    </row>
    <row r="85" spans="18:115" x14ac:dyDescent="0.35">
      <c r="R85" s="196"/>
      <c r="AJ85" s="196"/>
      <c r="AK85" s="12" t="s">
        <v>23</v>
      </c>
      <c r="AL85" s="15" t="s">
        <v>42</v>
      </c>
      <c r="AM85" s="70">
        <v>25.000732360133401</v>
      </c>
      <c r="AN85" s="70">
        <v>31.310162193899</v>
      </c>
      <c r="AO85" s="73">
        <v>34.4657337981197</v>
      </c>
      <c r="BA85" s="196"/>
      <c r="BR85" s="196"/>
      <c r="CJ85" s="196"/>
      <c r="DD85" s="196"/>
    </row>
    <row r="86" spans="18:115" x14ac:dyDescent="0.35">
      <c r="R86" s="196"/>
      <c r="AJ86" s="196"/>
      <c r="AK86" s="13" t="s">
        <v>25</v>
      </c>
      <c r="AL86" s="2" t="s">
        <v>42</v>
      </c>
      <c r="AM86" s="72">
        <v>24.148428289413602</v>
      </c>
      <c r="AN86" s="72">
        <v>30.5825651680288</v>
      </c>
      <c r="AO86" s="74">
        <v>33.389182020535202</v>
      </c>
      <c r="BA86" s="196"/>
      <c r="BR86" s="196"/>
      <c r="CJ86" s="196"/>
      <c r="DD86" s="196"/>
    </row>
    <row r="87" spans="18:115" x14ac:dyDescent="0.35">
      <c r="R87" s="196"/>
      <c r="AJ87" s="196"/>
      <c r="AK87" s="13" t="s">
        <v>26</v>
      </c>
      <c r="AL87" s="2" t="s">
        <v>42</v>
      </c>
      <c r="AM87" s="72">
        <v>23.244239517847902</v>
      </c>
      <c r="AN87" s="72">
        <v>29.173745900126001</v>
      </c>
      <c r="AO87" s="74">
        <v>33.407900713580702</v>
      </c>
      <c r="BA87" s="196"/>
      <c r="BR87" s="196"/>
      <c r="CJ87" s="196"/>
      <c r="DD87" s="196"/>
    </row>
    <row r="88" spans="18:115" x14ac:dyDescent="0.35">
      <c r="R88" s="196"/>
      <c r="AJ88" s="196"/>
      <c r="AK88" s="13" t="s">
        <v>27</v>
      </c>
      <c r="AL88" s="2" t="s">
        <v>42</v>
      </c>
      <c r="AM88" s="72">
        <v>21.251551035014199</v>
      </c>
      <c r="AN88" s="72">
        <v>25.835356253867701</v>
      </c>
      <c r="AO88" s="74">
        <v>31.047918012875002</v>
      </c>
      <c r="BA88" s="196"/>
      <c r="BR88" s="196"/>
      <c r="CJ88" s="196"/>
      <c r="DD88" s="196"/>
    </row>
    <row r="89" spans="18:115" x14ac:dyDescent="0.35">
      <c r="R89" s="196"/>
      <c r="AJ89" s="196"/>
      <c r="AK89" s="13" t="s">
        <v>23</v>
      </c>
      <c r="AL89" s="2" t="s">
        <v>43</v>
      </c>
      <c r="AM89" s="72">
        <v>26.219010192450099</v>
      </c>
      <c r="AN89" s="72">
        <v>31.567142928522401</v>
      </c>
      <c r="AO89" s="74">
        <v>38.198579183903</v>
      </c>
      <c r="BA89" s="196"/>
      <c r="BR89" s="196"/>
      <c r="CJ89" s="196"/>
      <c r="DD89" s="196"/>
    </row>
    <row r="90" spans="18:115" x14ac:dyDescent="0.35">
      <c r="R90" s="196"/>
      <c r="AJ90" s="196"/>
      <c r="AK90" s="13" t="s">
        <v>25</v>
      </c>
      <c r="AL90" s="2" t="s">
        <v>43</v>
      </c>
      <c r="AM90" s="72">
        <v>27.620309382252898</v>
      </c>
      <c r="AN90" s="72">
        <v>32.890891920856603</v>
      </c>
      <c r="AO90" s="74">
        <v>38.038704806047299</v>
      </c>
      <c r="BA90" s="196"/>
      <c r="BR90" s="196"/>
      <c r="CJ90" s="196"/>
      <c r="DD90" s="196"/>
    </row>
    <row r="91" spans="18:115" ht="15.5" x14ac:dyDescent="0.35">
      <c r="R91" s="196"/>
      <c r="AJ91" s="196"/>
      <c r="AK91" s="13" t="s">
        <v>26</v>
      </c>
      <c r="AL91" s="2" t="s">
        <v>43</v>
      </c>
      <c r="AM91" s="72">
        <v>26.4287291868342</v>
      </c>
      <c r="AN91" s="72">
        <v>31.154446093424401</v>
      </c>
      <c r="AO91" s="74">
        <v>35.820183913751897</v>
      </c>
      <c r="BA91" s="196"/>
      <c r="BB91" s="11" t="s">
        <v>56</v>
      </c>
      <c r="BH91" s="11" t="s">
        <v>499</v>
      </c>
      <c r="BR91" s="196"/>
      <c r="CJ91" s="196"/>
      <c r="DD91" s="196"/>
    </row>
    <row r="92" spans="18:115" ht="15.5" x14ac:dyDescent="0.35">
      <c r="R92" s="196"/>
      <c r="S92" s="11" t="s">
        <v>40</v>
      </c>
      <c r="Y92" s="11" t="s">
        <v>490</v>
      </c>
      <c r="AJ92" s="196"/>
      <c r="AK92" s="13" t="s">
        <v>27</v>
      </c>
      <c r="AL92" s="2" t="s">
        <v>43</v>
      </c>
      <c r="AM92" s="72">
        <v>24.741949782731702</v>
      </c>
      <c r="AN92" s="72">
        <v>29.418555147432201</v>
      </c>
      <c r="AO92" s="74">
        <v>33.527591113384297</v>
      </c>
      <c r="BA92" s="196"/>
      <c r="BB92" s="2" t="s">
        <v>30</v>
      </c>
      <c r="BC92" s="2"/>
      <c r="BD92" s="2"/>
      <c r="BE92" s="2"/>
      <c r="BF92" s="2"/>
      <c r="BR92" s="196"/>
      <c r="BS92" s="11" t="s">
        <v>63</v>
      </c>
      <c r="BY92" s="11" t="s">
        <v>504</v>
      </c>
      <c r="CJ92" s="196"/>
      <c r="CK92" s="11" t="s">
        <v>77</v>
      </c>
      <c r="CP92" s="11" t="s">
        <v>509</v>
      </c>
      <c r="DD92" s="196"/>
      <c r="DE92" s="11" t="s">
        <v>82</v>
      </c>
      <c r="DK92" s="11" t="s">
        <v>514</v>
      </c>
    </row>
    <row r="93" spans="18:115" x14ac:dyDescent="0.35">
      <c r="R93" s="196"/>
      <c r="S93" s="2" t="s">
        <v>30</v>
      </c>
      <c r="T93" s="2"/>
      <c r="U93" s="2"/>
      <c r="V93" s="2"/>
      <c r="W93" s="2"/>
      <c r="AJ93" s="196"/>
      <c r="AK93" s="13" t="s">
        <v>23</v>
      </c>
      <c r="AL93" s="2" t="s">
        <v>44</v>
      </c>
      <c r="AM93" s="72">
        <v>30.2827360995514</v>
      </c>
      <c r="AN93" s="72">
        <v>37.093419356205303</v>
      </c>
      <c r="AO93" s="74">
        <v>43.180790331378802</v>
      </c>
      <c r="BA93" s="196"/>
      <c r="BB93" s="12" t="s">
        <v>18</v>
      </c>
      <c r="BC93" s="15" t="s">
        <v>51</v>
      </c>
      <c r="BD93" s="100" t="s">
        <v>20</v>
      </c>
      <c r="BE93" s="100" t="s">
        <v>21</v>
      </c>
      <c r="BF93" s="103" t="s">
        <v>22</v>
      </c>
      <c r="BR93" s="196"/>
      <c r="BS93" s="2" t="s">
        <v>30</v>
      </c>
      <c r="BT93" s="2"/>
      <c r="BU93" s="2"/>
      <c r="BV93" s="2"/>
      <c r="BW93" s="2"/>
      <c r="CJ93" s="196"/>
      <c r="CK93" s="2" t="s">
        <v>30</v>
      </c>
      <c r="CL93" s="2"/>
      <c r="CM93" s="2"/>
      <c r="CN93" s="2"/>
      <c r="DD93" s="196"/>
      <c r="DE93" s="2" t="s">
        <v>30</v>
      </c>
      <c r="DF93" s="2"/>
      <c r="DG93" s="2"/>
      <c r="DH93" s="2"/>
      <c r="DI93" s="2"/>
    </row>
    <row r="94" spans="18:115" x14ac:dyDescent="0.35">
      <c r="R94" s="196"/>
      <c r="S94" s="12" t="s">
        <v>18</v>
      </c>
      <c r="T94" s="15" t="s">
        <v>34</v>
      </c>
      <c r="U94" s="46" t="s">
        <v>20</v>
      </c>
      <c r="V94" s="46" t="s">
        <v>21</v>
      </c>
      <c r="W94" s="49" t="s">
        <v>22</v>
      </c>
      <c r="AJ94" s="196"/>
      <c r="AK94" s="13" t="s">
        <v>25</v>
      </c>
      <c r="AL94" s="2" t="s">
        <v>44</v>
      </c>
      <c r="AM94" s="72">
        <v>29.295857159401301</v>
      </c>
      <c r="AN94" s="72">
        <v>36.064753721983799</v>
      </c>
      <c r="AO94" s="74">
        <v>42.262964436099303</v>
      </c>
      <c r="BA94" s="196"/>
      <c r="BB94" s="12" t="s">
        <v>23</v>
      </c>
      <c r="BC94" s="15" t="s">
        <v>52</v>
      </c>
      <c r="BD94" s="100">
        <v>17.888256103138101</v>
      </c>
      <c r="BE94" s="100">
        <v>24.521041393188401</v>
      </c>
      <c r="BF94" s="103">
        <v>30.2093287117054</v>
      </c>
      <c r="BR94" s="196"/>
      <c r="BS94" s="12" t="s">
        <v>18</v>
      </c>
      <c r="BT94" s="15" t="s">
        <v>34</v>
      </c>
      <c r="BU94" s="130" t="s">
        <v>20</v>
      </c>
      <c r="BV94" s="130" t="s">
        <v>21</v>
      </c>
      <c r="BW94" s="133" t="s">
        <v>22</v>
      </c>
      <c r="CJ94" s="196"/>
      <c r="CK94" s="12" t="s">
        <v>18</v>
      </c>
      <c r="CL94" s="15" t="s">
        <v>65</v>
      </c>
      <c r="CM94" s="160" t="s">
        <v>35</v>
      </c>
      <c r="CN94" s="163" t="s">
        <v>36</v>
      </c>
      <c r="DD94" s="196"/>
      <c r="DE94" s="12" t="s">
        <v>18</v>
      </c>
      <c r="DF94" s="15" t="s">
        <v>65</v>
      </c>
      <c r="DG94" s="190" t="s">
        <v>43</v>
      </c>
      <c r="DH94" s="190" t="s">
        <v>44</v>
      </c>
      <c r="DI94" s="193" t="s">
        <v>45</v>
      </c>
    </row>
    <row r="95" spans="18:115" x14ac:dyDescent="0.35">
      <c r="R95" s="196"/>
      <c r="S95" s="12" t="s">
        <v>23</v>
      </c>
      <c r="T95" s="15" t="s">
        <v>35</v>
      </c>
      <c r="U95" s="46">
        <v>20.185985373877401</v>
      </c>
      <c r="V95" s="46">
        <v>26.0501004638304</v>
      </c>
      <c r="W95" s="49">
        <v>31.836248124949599</v>
      </c>
      <c r="AJ95" s="196"/>
      <c r="AK95" s="13" t="s">
        <v>26</v>
      </c>
      <c r="AL95" s="2" t="s">
        <v>44</v>
      </c>
      <c r="AM95" s="72">
        <v>31.147872391191299</v>
      </c>
      <c r="AN95" s="72">
        <v>35.932603722136598</v>
      </c>
      <c r="AO95" s="74">
        <v>41.121107476236702</v>
      </c>
      <c r="BA95" s="196"/>
      <c r="BB95" s="13" t="s">
        <v>25</v>
      </c>
      <c r="BC95" s="2" t="s">
        <v>52</v>
      </c>
      <c r="BD95" s="102">
        <v>16.772775045494502</v>
      </c>
      <c r="BE95" s="102">
        <v>22.780652315301801</v>
      </c>
      <c r="BF95" s="104">
        <v>28.623630078140401</v>
      </c>
      <c r="BR95" s="196"/>
      <c r="BS95" s="12" t="s">
        <v>23</v>
      </c>
      <c r="BT95" s="15" t="s">
        <v>58</v>
      </c>
      <c r="BU95" s="130">
        <v>24.2245527737076</v>
      </c>
      <c r="BV95" s="130">
        <v>28.653847362729501</v>
      </c>
      <c r="BW95" s="133">
        <v>34.607064389259797</v>
      </c>
      <c r="CJ95" s="196"/>
      <c r="CK95" s="12" t="s">
        <v>27</v>
      </c>
      <c r="CL95" s="15" t="s">
        <v>66</v>
      </c>
      <c r="CM95" s="160">
        <v>23.714760038835902</v>
      </c>
      <c r="CN95" s="163">
        <v>27.844644043578</v>
      </c>
      <c r="DD95" s="196"/>
      <c r="DE95" s="12" t="s">
        <v>27</v>
      </c>
      <c r="DF95" s="15" t="s">
        <v>66</v>
      </c>
      <c r="DG95" s="190">
        <v>17.786771699865199</v>
      </c>
      <c r="DH95" s="190">
        <v>24.0637583892617</v>
      </c>
      <c r="DI95" s="193">
        <v>27.200572339561401</v>
      </c>
    </row>
    <row r="96" spans="18:115" x14ac:dyDescent="0.35">
      <c r="R96" s="196"/>
      <c r="S96" s="13" t="s">
        <v>25</v>
      </c>
      <c r="T96" s="2" t="s">
        <v>35</v>
      </c>
      <c r="U96" s="48">
        <v>18.430894278221299</v>
      </c>
      <c r="V96" s="48">
        <v>24.109318658381401</v>
      </c>
      <c r="W96" s="50">
        <v>29.920478915065999</v>
      </c>
      <c r="AJ96" s="196"/>
      <c r="AK96" s="13" t="s">
        <v>27</v>
      </c>
      <c r="AL96" s="2" t="s">
        <v>44</v>
      </c>
      <c r="AM96" s="72">
        <v>28.0014516877267</v>
      </c>
      <c r="AN96" s="72">
        <v>32.600329225002902</v>
      </c>
      <c r="AO96" s="74">
        <v>37.069786459925297</v>
      </c>
      <c r="BA96" s="196"/>
      <c r="BB96" s="13" t="s">
        <v>26</v>
      </c>
      <c r="BC96" s="2" t="s">
        <v>52</v>
      </c>
      <c r="BD96" s="102">
        <v>13.824191824131701</v>
      </c>
      <c r="BE96" s="102">
        <v>19.853833091111099</v>
      </c>
      <c r="BF96" s="104">
        <v>23.941255757933298</v>
      </c>
      <c r="BR96" s="196"/>
      <c r="BS96" s="13" t="s">
        <v>25</v>
      </c>
      <c r="BT96" s="2" t="s">
        <v>58</v>
      </c>
      <c r="BU96" s="132">
        <v>22.239749836052301</v>
      </c>
      <c r="BV96" s="132">
        <v>26.574165124740901</v>
      </c>
      <c r="BW96" s="134">
        <v>32.457042886789999</v>
      </c>
      <c r="CJ96" s="196"/>
      <c r="CK96" s="13" t="s">
        <v>27</v>
      </c>
      <c r="CL96" s="2" t="s">
        <v>67</v>
      </c>
      <c r="CM96" s="162">
        <v>21.7801507657984</v>
      </c>
      <c r="CN96" s="164">
        <v>24.9544727628776</v>
      </c>
      <c r="DD96" s="196"/>
      <c r="DE96" s="13" t="s">
        <v>27</v>
      </c>
      <c r="DF96" s="2" t="s">
        <v>67</v>
      </c>
      <c r="DG96" s="192">
        <v>17.410774467997999</v>
      </c>
      <c r="DH96" s="192">
        <v>22.060963079745299</v>
      </c>
      <c r="DI96" s="194">
        <v>23.814927472347399</v>
      </c>
    </row>
    <row r="97" spans="18:113" x14ac:dyDescent="0.35">
      <c r="R97" s="196"/>
      <c r="S97" s="13" t="s">
        <v>26</v>
      </c>
      <c r="T97" s="2" t="s">
        <v>35</v>
      </c>
      <c r="U97" s="48">
        <v>14.1650093534618</v>
      </c>
      <c r="V97" s="48">
        <v>19.950263840895001</v>
      </c>
      <c r="W97" s="50">
        <v>24.2305363897852</v>
      </c>
      <c r="AJ97" s="196"/>
      <c r="AK97" s="13" t="s">
        <v>23</v>
      </c>
      <c r="AL97" s="2" t="s">
        <v>45</v>
      </c>
      <c r="AM97" s="72">
        <v>32.2465791602339</v>
      </c>
      <c r="AN97" s="72">
        <v>39.5812577801562</v>
      </c>
      <c r="AO97" s="74">
        <v>47.435692367758101</v>
      </c>
      <c r="BA97" s="196"/>
      <c r="BB97" s="13" t="s">
        <v>27</v>
      </c>
      <c r="BC97" s="2" t="s">
        <v>52</v>
      </c>
      <c r="BD97" s="102">
        <v>14.4767032586059</v>
      </c>
      <c r="BE97" s="102">
        <v>19.444369798145399</v>
      </c>
      <c r="BF97" s="104">
        <v>23.2035510893168</v>
      </c>
      <c r="BR97" s="196"/>
      <c r="BS97" s="13" t="s">
        <v>26</v>
      </c>
      <c r="BT97" s="2" t="s">
        <v>58</v>
      </c>
      <c r="BU97" s="132">
        <v>18.162297765475799</v>
      </c>
      <c r="BV97" s="132">
        <v>22.187851766742298</v>
      </c>
      <c r="BW97" s="134">
        <v>26.198743522300401</v>
      </c>
      <c r="CJ97" s="196"/>
      <c r="CK97" s="13" t="s">
        <v>27</v>
      </c>
      <c r="CL97" s="2" t="s">
        <v>68</v>
      </c>
      <c r="CM97" s="162">
        <v>20.657856832065601</v>
      </c>
      <c r="CN97" s="164">
        <v>23.359873744607501</v>
      </c>
      <c r="DD97" s="196"/>
      <c r="DE97" s="13" t="s">
        <v>27</v>
      </c>
      <c r="DF97" s="2" t="s">
        <v>68</v>
      </c>
      <c r="DG97" s="192">
        <v>17.329129278787299</v>
      </c>
      <c r="DH97" s="192">
        <v>20.955948813078901</v>
      </c>
      <c r="DI97" s="194">
        <v>22.041828736070499</v>
      </c>
    </row>
    <row r="98" spans="18:113" x14ac:dyDescent="0.35">
      <c r="R98" s="196"/>
      <c r="S98" s="13" t="s">
        <v>27</v>
      </c>
      <c r="T98" s="2" t="s">
        <v>35</v>
      </c>
      <c r="U98" s="48">
        <v>13.833184314163001</v>
      </c>
      <c r="V98" s="48">
        <v>19.170119087886999</v>
      </c>
      <c r="W98" s="50">
        <v>23.383512222748699</v>
      </c>
      <c r="AJ98" s="196"/>
      <c r="AK98" s="13" t="s">
        <v>25</v>
      </c>
      <c r="AL98" s="2" t="s">
        <v>45</v>
      </c>
      <c r="AM98" s="72">
        <v>30.980415018832801</v>
      </c>
      <c r="AN98" s="72">
        <v>38.229328608298999</v>
      </c>
      <c r="AO98" s="74">
        <v>45.5287555687162</v>
      </c>
      <c r="BA98" s="196"/>
      <c r="BB98" s="13" t="s">
        <v>23</v>
      </c>
      <c r="BC98" s="2" t="s">
        <v>53</v>
      </c>
      <c r="BD98" s="102">
        <v>20.857162716611398</v>
      </c>
      <c r="BE98" s="102">
        <v>26.470516082813798</v>
      </c>
      <c r="BF98" s="104">
        <v>32.3802884737676</v>
      </c>
      <c r="BR98" s="196"/>
      <c r="BS98" s="13" t="s">
        <v>27</v>
      </c>
      <c r="BT98" s="2" t="s">
        <v>58</v>
      </c>
      <c r="BU98" s="132">
        <v>17.9427631584641</v>
      </c>
      <c r="BV98" s="132">
        <v>21.5416961606679</v>
      </c>
      <c r="BW98" s="134">
        <v>25.676115494968801</v>
      </c>
      <c r="CJ98" s="196"/>
      <c r="CK98" s="13" t="s">
        <v>27</v>
      </c>
      <c r="CL98" s="2" t="s">
        <v>69</v>
      </c>
      <c r="CM98" s="162">
        <v>20.250754726534499</v>
      </c>
      <c r="CN98" s="164">
        <v>22.831026083859701</v>
      </c>
      <c r="DD98" s="196"/>
      <c r="DE98" s="13" t="s">
        <v>27</v>
      </c>
      <c r="DF98" s="2" t="s">
        <v>69</v>
      </c>
      <c r="DG98" s="192">
        <v>17.475629422177398</v>
      </c>
      <c r="DH98" s="192">
        <v>20.481222572094499</v>
      </c>
      <c r="DI98" s="194">
        <v>21.2021948150777</v>
      </c>
    </row>
    <row r="99" spans="18:113" x14ac:dyDescent="0.35">
      <c r="R99" s="196"/>
      <c r="S99" s="13" t="s">
        <v>23</v>
      </c>
      <c r="T99" s="2" t="s">
        <v>36</v>
      </c>
      <c r="U99" s="48">
        <v>27.146451636920599</v>
      </c>
      <c r="V99" s="48">
        <v>31.2456778154924</v>
      </c>
      <c r="W99" s="50">
        <v>40.035835105123297</v>
      </c>
      <c r="AJ99" s="196"/>
      <c r="AK99" s="13" t="s">
        <v>26</v>
      </c>
      <c r="AL99" s="2" t="s">
        <v>45</v>
      </c>
      <c r="AM99" s="72">
        <v>29.6777001576021</v>
      </c>
      <c r="AN99" s="72">
        <v>36.507093836895301</v>
      </c>
      <c r="AO99" s="74">
        <v>43.0283477143414</v>
      </c>
      <c r="BA99" s="196"/>
      <c r="BB99" s="13" t="s">
        <v>25</v>
      </c>
      <c r="BC99" s="2" t="s">
        <v>53</v>
      </c>
      <c r="BD99" s="102">
        <v>19.0482039344889</v>
      </c>
      <c r="BE99" s="102">
        <v>24.5365608280384</v>
      </c>
      <c r="BF99" s="104">
        <v>30.347398238901601</v>
      </c>
      <c r="BR99" s="196"/>
      <c r="BS99" s="13" t="s">
        <v>23</v>
      </c>
      <c r="BT99" s="2" t="s">
        <v>59</v>
      </c>
      <c r="BU99" s="132">
        <v>4.85475138968145</v>
      </c>
      <c r="BV99" s="132">
        <v>17.407337348841299</v>
      </c>
      <c r="BW99" s="134">
        <v>25.379711450484901</v>
      </c>
      <c r="CJ99" s="196"/>
      <c r="CK99" s="13" t="s">
        <v>27</v>
      </c>
      <c r="CL99" s="2" t="s">
        <v>70</v>
      </c>
      <c r="CM99" s="162">
        <v>19.804040313930201</v>
      </c>
      <c r="CN99" s="164">
        <v>22.184062491010501</v>
      </c>
      <c r="DD99" s="196"/>
      <c r="DE99" s="13" t="s">
        <v>27</v>
      </c>
      <c r="DF99" s="2" t="s">
        <v>70</v>
      </c>
      <c r="DG99" s="192">
        <v>17.4007513934564</v>
      </c>
      <c r="DH99" s="192">
        <v>19.840438113075901</v>
      </c>
      <c r="DI99" s="194">
        <v>20.689034786673201</v>
      </c>
    </row>
    <row r="100" spans="18:113" x14ac:dyDescent="0.35">
      <c r="R100" s="196"/>
      <c r="S100" s="13" t="s">
        <v>25</v>
      </c>
      <c r="T100" s="2" t="s">
        <v>36</v>
      </c>
      <c r="U100" s="48">
        <v>24.929664563697401</v>
      </c>
      <c r="V100" s="48">
        <v>29.6178300690679</v>
      </c>
      <c r="W100" s="50">
        <v>38.298267239001902</v>
      </c>
      <c r="AJ100" s="196"/>
      <c r="AK100" s="13" t="s">
        <v>27</v>
      </c>
      <c r="AL100" s="2" t="s">
        <v>45</v>
      </c>
      <c r="AM100" s="72">
        <v>27.583230726073701</v>
      </c>
      <c r="AN100" s="72">
        <v>34.255062914248803</v>
      </c>
      <c r="AO100" s="74">
        <v>40.5</v>
      </c>
      <c r="BA100" s="196"/>
      <c r="BB100" s="13" t="s">
        <v>26</v>
      </c>
      <c r="BC100" s="2" t="s">
        <v>53</v>
      </c>
      <c r="BD100" s="102">
        <v>14.2949364293928</v>
      </c>
      <c r="BE100" s="102">
        <v>19.998995845916198</v>
      </c>
      <c r="BF100" s="104">
        <v>24.336470329053402</v>
      </c>
      <c r="BR100" s="196"/>
      <c r="BS100" s="13" t="s">
        <v>25</v>
      </c>
      <c r="BT100" s="2" t="s">
        <v>59</v>
      </c>
      <c r="BU100" s="132">
        <v>2.87929607629238</v>
      </c>
      <c r="BV100" s="132">
        <v>15.8088265301446</v>
      </c>
      <c r="BW100" s="134">
        <v>24.2585369592558</v>
      </c>
      <c r="CJ100" s="196"/>
      <c r="CK100" s="13" t="s">
        <v>27</v>
      </c>
      <c r="CL100" s="2" t="s">
        <v>71</v>
      </c>
      <c r="CM100" s="162">
        <v>19.376365005662802</v>
      </c>
      <c r="CN100" s="164">
        <v>22.004246633732599</v>
      </c>
      <c r="DD100" s="196"/>
      <c r="DE100" s="13" t="s">
        <v>27</v>
      </c>
      <c r="DF100" s="2" t="s">
        <v>71</v>
      </c>
      <c r="DG100" s="192">
        <v>17.2585747664601</v>
      </c>
      <c r="DH100" s="192">
        <v>19.692044709605799</v>
      </c>
      <c r="DI100" s="194">
        <v>20.213121581148499</v>
      </c>
    </row>
    <row r="101" spans="18:113" x14ac:dyDescent="0.35">
      <c r="R101" s="196"/>
      <c r="S101" s="13" t="s">
        <v>26</v>
      </c>
      <c r="T101" s="2" t="s">
        <v>36</v>
      </c>
      <c r="U101" s="48">
        <v>18.071774457570498</v>
      </c>
      <c r="V101" s="48">
        <v>23.567735941400901</v>
      </c>
      <c r="W101" s="50">
        <v>28.849397035255901</v>
      </c>
      <c r="AJ101" s="196"/>
      <c r="AK101" s="13" t="s">
        <v>23</v>
      </c>
      <c r="AL101" s="2" t="s">
        <v>31</v>
      </c>
      <c r="AM101" s="72">
        <v>29.841148821769998</v>
      </c>
      <c r="AN101" s="72">
        <v>37.077573058158599</v>
      </c>
      <c r="AO101" s="74">
        <v>45.001696379995103</v>
      </c>
      <c r="BA101" s="196"/>
      <c r="BB101" s="14" t="s">
        <v>27</v>
      </c>
      <c r="BC101" s="6" t="s">
        <v>53</v>
      </c>
      <c r="BD101" s="101">
        <v>13.6303029543297</v>
      </c>
      <c r="BE101" s="101">
        <v>19.063710653256901</v>
      </c>
      <c r="BF101" s="105">
        <v>23.442442113223699</v>
      </c>
      <c r="BR101" s="196"/>
      <c r="BS101" s="13" t="s">
        <v>26</v>
      </c>
      <c r="BT101" s="2" t="s">
        <v>59</v>
      </c>
      <c r="BU101" s="132">
        <v>1.22288655467037</v>
      </c>
      <c r="BV101" s="132">
        <v>12.2527662079744</v>
      </c>
      <c r="BW101" s="134">
        <v>18.442499453857099</v>
      </c>
      <c r="CJ101" s="196"/>
      <c r="CK101" s="13" t="s">
        <v>27</v>
      </c>
      <c r="CL101" s="2" t="s">
        <v>72</v>
      </c>
      <c r="CM101" s="162">
        <v>19.2017140368276</v>
      </c>
      <c r="CN101" s="164">
        <v>21.357693321805002</v>
      </c>
      <c r="DD101" s="196"/>
      <c r="DE101" s="13" t="s">
        <v>27</v>
      </c>
      <c r="DF101" s="2" t="s">
        <v>72</v>
      </c>
      <c r="DG101" s="192">
        <v>17.2580516262963</v>
      </c>
      <c r="DH101" s="192">
        <v>19.4445080598034</v>
      </c>
      <c r="DI101" s="194">
        <v>19.957913819550999</v>
      </c>
    </row>
    <row r="102" spans="18:113" x14ac:dyDescent="0.35">
      <c r="R102" s="196"/>
      <c r="S102" s="14" t="s">
        <v>27</v>
      </c>
      <c r="T102" s="6" t="s">
        <v>36</v>
      </c>
      <c r="U102" s="47">
        <v>17.373837664008398</v>
      </c>
      <c r="V102" s="47">
        <v>22.910246170141399</v>
      </c>
      <c r="W102" s="51">
        <v>28.867302595443402</v>
      </c>
      <c r="AJ102" s="196"/>
      <c r="AK102" s="13" t="s">
        <v>25</v>
      </c>
      <c r="AL102" s="2" t="s">
        <v>31</v>
      </c>
      <c r="AM102" s="72">
        <v>28.8394872947019</v>
      </c>
      <c r="AN102" s="72">
        <v>35.823870569962899</v>
      </c>
      <c r="AO102" s="74">
        <v>43.293724329899398</v>
      </c>
      <c r="BA102" s="196"/>
      <c r="BR102" s="196"/>
      <c r="BS102" s="14" t="s">
        <v>27</v>
      </c>
      <c r="BT102" s="6" t="s">
        <v>59</v>
      </c>
      <c r="BU102" s="131">
        <v>1.73504133950854</v>
      </c>
      <c r="BV102" s="131">
        <v>12.397993508009799</v>
      </c>
      <c r="BW102" s="135">
        <v>18.352641112153599</v>
      </c>
      <c r="CJ102" s="196"/>
      <c r="CK102" s="14" t="s">
        <v>27</v>
      </c>
      <c r="CL102" s="6" t="s">
        <v>73</v>
      </c>
      <c r="CM102" s="161">
        <v>19.049474010011899</v>
      </c>
      <c r="CN102" s="165">
        <v>21.675049448996901</v>
      </c>
      <c r="DD102" s="196"/>
      <c r="DE102" s="14" t="s">
        <v>27</v>
      </c>
      <c r="DF102" s="6" t="s">
        <v>73</v>
      </c>
      <c r="DG102" s="191">
        <v>17.319393927032198</v>
      </c>
      <c r="DH102" s="191">
        <v>19.8407624771637</v>
      </c>
      <c r="DI102" s="195">
        <v>19.614837398374</v>
      </c>
    </row>
    <row r="103" spans="18:113" x14ac:dyDescent="0.35">
      <c r="R103" s="196"/>
      <c r="AJ103" s="196"/>
      <c r="AK103" s="13" t="s">
        <v>26</v>
      </c>
      <c r="AL103" s="2" t="s">
        <v>31</v>
      </c>
      <c r="AM103" s="72">
        <v>27.8503797081074</v>
      </c>
      <c r="AN103" s="72">
        <v>34.477977230944099</v>
      </c>
      <c r="AO103" s="74">
        <v>41.034064012658199</v>
      </c>
      <c r="BA103" s="196"/>
      <c r="BR103" s="196"/>
      <c r="CJ103" s="196"/>
      <c r="DD103" s="196"/>
    </row>
    <row r="104" spans="18:113" x14ac:dyDescent="0.35">
      <c r="R104" s="196"/>
      <c r="AJ104" s="196"/>
      <c r="AK104" s="14" t="s">
        <v>27</v>
      </c>
      <c r="AL104" s="6" t="s">
        <v>31</v>
      </c>
      <c r="AM104" s="71">
        <v>25.4541245617934</v>
      </c>
      <c r="AN104" s="71">
        <v>32.249362317353501</v>
      </c>
      <c r="AO104" s="75">
        <v>38.4169269226647</v>
      </c>
      <c r="BA104" s="196"/>
      <c r="BR104" s="196"/>
      <c r="CJ104" s="196"/>
      <c r="DD104" s="196"/>
    </row>
    <row r="105" spans="18:113" x14ac:dyDescent="0.35">
      <c r="R105" s="196"/>
      <c r="AJ105" s="196"/>
      <c r="BA105" s="196"/>
      <c r="BR105" s="196"/>
      <c r="CJ105" s="196"/>
      <c r="DD105" s="196"/>
    </row>
    <row r="106" spans="18:113" x14ac:dyDescent="0.35">
      <c r="R106" s="196"/>
      <c r="AJ106" s="196"/>
      <c r="BA106" s="196"/>
      <c r="BR106" s="196"/>
      <c r="CJ106" s="196"/>
      <c r="DD106" s="196"/>
    </row>
    <row r="107" spans="18:113" x14ac:dyDescent="0.35">
      <c r="R107" s="196"/>
      <c r="AJ107" s="196"/>
      <c r="BA107" s="196"/>
      <c r="BR107" s="196"/>
      <c r="CJ107" s="196"/>
      <c r="DD107" s="196"/>
    </row>
    <row r="108" spans="18:113" ht="15.5" x14ac:dyDescent="0.35">
      <c r="R108" s="196"/>
      <c r="AJ108" s="196"/>
      <c r="AK108" s="11" t="s">
        <v>49</v>
      </c>
      <c r="AQ108" s="11" t="s">
        <v>495</v>
      </c>
      <c r="BA108" s="196"/>
      <c r="BR108" s="196"/>
      <c r="CJ108" s="196"/>
      <c r="DD108" s="196"/>
    </row>
    <row r="109" spans="18:113" x14ac:dyDescent="0.35">
      <c r="R109" s="196"/>
      <c r="AJ109" s="196"/>
      <c r="AK109" s="2" t="s">
        <v>30</v>
      </c>
      <c r="AL109" s="2"/>
      <c r="AM109" s="2"/>
      <c r="AN109" s="2"/>
      <c r="AO109" s="2"/>
      <c r="BA109" s="196"/>
      <c r="BR109" s="196"/>
      <c r="CJ109" s="196"/>
      <c r="DD109" s="196"/>
    </row>
    <row r="110" spans="18:113" x14ac:dyDescent="0.35">
      <c r="R110" s="196"/>
      <c r="AJ110" s="196"/>
      <c r="AK110" s="12" t="s">
        <v>18</v>
      </c>
      <c r="AL110" s="15" t="s">
        <v>34</v>
      </c>
      <c r="AM110" s="76" t="s">
        <v>20</v>
      </c>
      <c r="AN110" s="76" t="s">
        <v>21</v>
      </c>
      <c r="AO110" s="79" t="s">
        <v>22</v>
      </c>
      <c r="BA110" s="196"/>
      <c r="BR110" s="196"/>
      <c r="CJ110" s="196"/>
      <c r="DD110" s="196"/>
    </row>
    <row r="111" spans="18:113" x14ac:dyDescent="0.35">
      <c r="R111" s="196"/>
      <c r="AJ111" s="196"/>
      <c r="AK111" s="12" t="s">
        <v>23</v>
      </c>
      <c r="AL111" s="15" t="s">
        <v>42</v>
      </c>
      <c r="AM111" s="76">
        <v>16.858915985256498</v>
      </c>
      <c r="AN111" s="76">
        <v>21.615606008624798</v>
      </c>
      <c r="AO111" s="79">
        <v>25.9335572100428</v>
      </c>
      <c r="BA111" s="196"/>
      <c r="BR111" s="196"/>
      <c r="CJ111" s="196"/>
      <c r="DD111" s="196"/>
    </row>
    <row r="112" spans="18:113" x14ac:dyDescent="0.35">
      <c r="R112" s="196"/>
      <c r="AJ112" s="196"/>
      <c r="AK112" s="13" t="s">
        <v>25</v>
      </c>
      <c r="AL112" s="2" t="s">
        <v>42</v>
      </c>
      <c r="AM112" s="78">
        <v>15.0697850284257</v>
      </c>
      <c r="AN112" s="78">
        <v>20.2135728631498</v>
      </c>
      <c r="AO112" s="80">
        <v>23.646958850838999</v>
      </c>
      <c r="BA112" s="196"/>
      <c r="BR112" s="196"/>
      <c r="CJ112" s="196"/>
      <c r="DD112" s="196"/>
    </row>
    <row r="113" spans="18:108" x14ac:dyDescent="0.35">
      <c r="R113" s="196"/>
      <c r="AJ113" s="196"/>
      <c r="AK113" s="13" t="s">
        <v>26</v>
      </c>
      <c r="AL113" s="2" t="s">
        <v>42</v>
      </c>
      <c r="AM113" s="78">
        <v>9.8470129725433395</v>
      </c>
      <c r="AN113" s="78">
        <v>15.737650500555601</v>
      </c>
      <c r="AO113" s="80">
        <v>18.923356831521701</v>
      </c>
      <c r="BA113" s="196"/>
      <c r="BR113" s="196"/>
      <c r="CJ113" s="196"/>
      <c r="DD113" s="196"/>
    </row>
    <row r="114" spans="18:108" x14ac:dyDescent="0.35">
      <c r="R114" s="196"/>
      <c r="AJ114" s="196"/>
      <c r="AK114" s="13" t="s">
        <v>27</v>
      </c>
      <c r="AL114" s="2" t="s">
        <v>42</v>
      </c>
      <c r="AM114" s="78">
        <v>9.9674700429519092</v>
      </c>
      <c r="AN114" s="78">
        <v>14.953286207764201</v>
      </c>
      <c r="AO114" s="80">
        <v>17.573998364676999</v>
      </c>
      <c r="BA114" s="196"/>
      <c r="BR114" s="196"/>
      <c r="CJ114" s="196"/>
      <c r="DD114" s="196"/>
    </row>
    <row r="115" spans="18:108" x14ac:dyDescent="0.35">
      <c r="R115" s="196"/>
      <c r="AJ115" s="196"/>
      <c r="AK115" s="13" t="s">
        <v>23</v>
      </c>
      <c r="AL115" s="2" t="s">
        <v>43</v>
      </c>
      <c r="AM115" s="78">
        <v>19.753476790820699</v>
      </c>
      <c r="AN115" s="78">
        <v>22.127128677470999</v>
      </c>
      <c r="AO115" s="80">
        <v>25.322512957674299</v>
      </c>
      <c r="BA115" s="196"/>
      <c r="BR115" s="196"/>
      <c r="CJ115" s="196"/>
      <c r="DD115" s="196"/>
    </row>
    <row r="116" spans="18:108" x14ac:dyDescent="0.35">
      <c r="R116" s="196"/>
      <c r="AJ116" s="196"/>
      <c r="AK116" s="13" t="s">
        <v>25</v>
      </c>
      <c r="AL116" s="2" t="s">
        <v>43</v>
      </c>
      <c r="AM116" s="78">
        <v>18.766101877178301</v>
      </c>
      <c r="AN116" s="78">
        <v>21.402506620377199</v>
      </c>
      <c r="AO116" s="80">
        <v>24.826650807959101</v>
      </c>
      <c r="BA116" s="196"/>
      <c r="BR116" s="196"/>
      <c r="CJ116" s="196"/>
      <c r="DD116" s="196"/>
    </row>
    <row r="117" spans="18:108" x14ac:dyDescent="0.35">
      <c r="R117" s="196"/>
      <c r="AJ117" s="196"/>
      <c r="AK117" s="13" t="s">
        <v>26</v>
      </c>
      <c r="AL117" s="2" t="s">
        <v>43</v>
      </c>
      <c r="AM117" s="78">
        <v>16.326499256699002</v>
      </c>
      <c r="AN117" s="78">
        <v>18.8743705232724</v>
      </c>
      <c r="AO117" s="80">
        <v>21.449707016303002</v>
      </c>
      <c r="BA117" s="196"/>
      <c r="BR117" s="196"/>
      <c r="CJ117" s="196"/>
      <c r="DD117" s="196"/>
    </row>
    <row r="118" spans="18:108" x14ac:dyDescent="0.35">
      <c r="R118" s="196"/>
      <c r="AJ118" s="196"/>
      <c r="AK118" s="13" t="s">
        <v>27</v>
      </c>
      <c r="AL118" s="2" t="s">
        <v>43</v>
      </c>
      <c r="AM118" s="78">
        <v>15.048523814206501</v>
      </c>
      <c r="AN118" s="78">
        <v>17.231951544812599</v>
      </c>
      <c r="AO118" s="80">
        <v>19.663352591251702</v>
      </c>
      <c r="BA118" s="196"/>
      <c r="BR118" s="196"/>
      <c r="CJ118" s="196"/>
      <c r="DD118" s="196"/>
    </row>
    <row r="119" spans="18:108" x14ac:dyDescent="0.35">
      <c r="R119" s="196"/>
      <c r="AJ119" s="196"/>
      <c r="AK119" s="13" t="s">
        <v>23</v>
      </c>
      <c r="AL119" s="2" t="s">
        <v>44</v>
      </c>
      <c r="AM119" s="78">
        <v>21.090189506620799</v>
      </c>
      <c r="AN119" s="78">
        <v>24.350004553105499</v>
      </c>
      <c r="AO119" s="80">
        <v>28.681630060599002</v>
      </c>
      <c r="BA119" s="196"/>
      <c r="BR119" s="196"/>
      <c r="CJ119" s="196"/>
      <c r="DD119" s="196"/>
    </row>
    <row r="120" spans="18:108" x14ac:dyDescent="0.35">
      <c r="R120" s="196"/>
      <c r="AJ120" s="196"/>
      <c r="AK120" s="13" t="s">
        <v>25</v>
      </c>
      <c r="AL120" s="2" t="s">
        <v>44</v>
      </c>
      <c r="AM120" s="78">
        <v>19.875940182906302</v>
      </c>
      <c r="AN120" s="78">
        <v>23.534805566928402</v>
      </c>
      <c r="AO120" s="80">
        <v>27.980590949698801</v>
      </c>
      <c r="BA120" s="196"/>
      <c r="BR120" s="196"/>
      <c r="CJ120" s="196"/>
      <c r="DD120" s="196"/>
    </row>
    <row r="121" spans="18:108" x14ac:dyDescent="0.35">
      <c r="R121" s="196"/>
      <c r="AJ121" s="196"/>
      <c r="AK121" s="13" t="s">
        <v>26</v>
      </c>
      <c r="AL121" s="2" t="s">
        <v>44</v>
      </c>
      <c r="AM121" s="78">
        <v>18.3613606689553</v>
      </c>
      <c r="AN121" s="78">
        <v>21.455423743156999</v>
      </c>
      <c r="AO121" s="80">
        <v>24.381652188528601</v>
      </c>
      <c r="BA121" s="196"/>
      <c r="BR121" s="196"/>
      <c r="CJ121" s="196"/>
      <c r="DD121" s="196"/>
    </row>
    <row r="122" spans="18:108" x14ac:dyDescent="0.35">
      <c r="R122" s="196"/>
      <c r="AJ122" s="196"/>
      <c r="AK122" s="13" t="s">
        <v>27</v>
      </c>
      <c r="AL122" s="2" t="s">
        <v>44</v>
      </c>
      <c r="AM122" s="78">
        <v>17.4682236907129</v>
      </c>
      <c r="AN122" s="78">
        <v>20.228194725426398</v>
      </c>
      <c r="AO122" s="80">
        <v>23.111764252181601</v>
      </c>
      <c r="BA122" s="196"/>
      <c r="BR122" s="196"/>
      <c r="CJ122" s="196"/>
      <c r="DD122" s="196"/>
    </row>
    <row r="123" spans="18:108" x14ac:dyDescent="0.35">
      <c r="R123" s="196"/>
      <c r="AJ123" s="196"/>
      <c r="AK123" s="13" t="s">
        <v>23</v>
      </c>
      <c r="AL123" s="2" t="s">
        <v>45</v>
      </c>
      <c r="AM123" s="78">
        <v>23.6878713609639</v>
      </c>
      <c r="AN123" s="78">
        <v>29.304406923122201</v>
      </c>
      <c r="AO123" s="80">
        <v>35.538460273866697</v>
      </c>
      <c r="BA123" s="196"/>
      <c r="BR123" s="196"/>
      <c r="CJ123" s="196"/>
      <c r="DD123" s="196"/>
    </row>
    <row r="124" spans="18:108" x14ac:dyDescent="0.35">
      <c r="R124" s="196"/>
      <c r="AJ124" s="196"/>
      <c r="AK124" s="13" t="s">
        <v>25</v>
      </c>
      <c r="AL124" s="2" t="s">
        <v>45</v>
      </c>
      <c r="AM124" s="78">
        <v>21.7409827946109</v>
      </c>
      <c r="AN124" s="78">
        <v>27.4291011012178</v>
      </c>
      <c r="AO124" s="80">
        <v>33.4307242817111</v>
      </c>
      <c r="BA124" s="196"/>
      <c r="BR124" s="196"/>
      <c r="CJ124" s="196"/>
      <c r="DD124" s="196"/>
    </row>
    <row r="125" spans="18:108" x14ac:dyDescent="0.35">
      <c r="R125" s="196"/>
      <c r="AJ125" s="196"/>
      <c r="AK125" s="13" t="s">
        <v>26</v>
      </c>
      <c r="AL125" s="2" t="s">
        <v>45</v>
      </c>
      <c r="AM125" s="78">
        <v>18.241769657550702</v>
      </c>
      <c r="AN125" s="78">
        <v>22.980970065620198</v>
      </c>
      <c r="AO125" s="80">
        <v>27.285191422130001</v>
      </c>
      <c r="BA125" s="196"/>
      <c r="BR125" s="196"/>
      <c r="CJ125" s="196"/>
      <c r="DD125" s="196"/>
    </row>
    <row r="126" spans="18:108" x14ac:dyDescent="0.35">
      <c r="R126" s="196"/>
      <c r="AJ126" s="196"/>
      <c r="AK126" s="13" t="s">
        <v>27</v>
      </c>
      <c r="AL126" s="2" t="s">
        <v>45</v>
      </c>
      <c r="AM126" s="78">
        <v>17.364606491774101</v>
      </c>
      <c r="AN126" s="78">
        <v>21.5682331162322</v>
      </c>
      <c r="AO126" s="80">
        <v>25.668699350977601</v>
      </c>
      <c r="BA126" s="196"/>
      <c r="BR126" s="196"/>
      <c r="CJ126" s="196"/>
      <c r="DD126" s="196"/>
    </row>
    <row r="127" spans="18:108" x14ac:dyDescent="0.35">
      <c r="R127" s="196"/>
      <c r="AJ127" s="196"/>
      <c r="AK127" s="13" t="s">
        <v>23</v>
      </c>
      <c r="AL127" s="2" t="s">
        <v>31</v>
      </c>
      <c r="AM127" s="78">
        <v>20.692436733316299</v>
      </c>
      <c r="AN127" s="78">
        <v>26.7899029344767</v>
      </c>
      <c r="AO127" s="80">
        <v>32.639682505867803</v>
      </c>
      <c r="BA127" s="196"/>
      <c r="BR127" s="196"/>
      <c r="CJ127" s="196"/>
      <c r="DD127" s="196"/>
    </row>
    <row r="128" spans="18:108" x14ac:dyDescent="0.35">
      <c r="R128" s="196"/>
      <c r="AJ128" s="196"/>
      <c r="AK128" s="13" t="s">
        <v>25</v>
      </c>
      <c r="AL128" s="2" t="s">
        <v>31</v>
      </c>
      <c r="AM128" s="78">
        <v>18.863419161445201</v>
      </c>
      <c r="AN128" s="78">
        <v>24.619056520329298</v>
      </c>
      <c r="AO128" s="80">
        <v>30.548966221778699</v>
      </c>
      <c r="BA128" s="196"/>
      <c r="BR128" s="196"/>
      <c r="CJ128" s="196"/>
      <c r="DD128" s="196"/>
    </row>
    <row r="129" spans="18:108" x14ac:dyDescent="0.35">
      <c r="R129" s="196"/>
      <c r="AJ129" s="196"/>
      <c r="AK129" s="13" t="s">
        <v>26</v>
      </c>
      <c r="AL129" s="2" t="s">
        <v>31</v>
      </c>
      <c r="AM129" s="78">
        <v>14.4079274512616</v>
      </c>
      <c r="AN129" s="78">
        <v>20.276239933885702</v>
      </c>
      <c r="AO129" s="80">
        <v>24.660461880482</v>
      </c>
      <c r="BA129" s="196"/>
      <c r="BR129" s="196"/>
      <c r="CJ129" s="196"/>
      <c r="DD129" s="196"/>
    </row>
    <row r="130" spans="18:108" x14ac:dyDescent="0.35">
      <c r="R130" s="196"/>
      <c r="AJ130" s="196"/>
      <c r="AK130" s="14" t="s">
        <v>27</v>
      </c>
      <c r="AL130" s="6" t="s">
        <v>31</v>
      </c>
      <c r="AM130" s="77">
        <v>14.104479981350201</v>
      </c>
      <c r="AN130" s="77">
        <v>19.465251484349199</v>
      </c>
      <c r="AO130" s="81">
        <v>23.833005055442101</v>
      </c>
      <c r="BA130" s="196"/>
      <c r="BR130" s="196"/>
      <c r="CJ130" s="196"/>
      <c r="DD130" s="196"/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300" verticalDpi="300" r:id="rId1"/>
  <colBreaks count="4" manualBreakCount="4">
    <brk id="18" max="1048575" man="1"/>
    <brk id="69" max="129" man="1"/>
    <brk id="87" max="1048575" man="1"/>
    <brk id="10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P140"/>
  <sheetViews>
    <sheetView showGridLines="0" zoomScaleNormal="100" zoomScaleSheetLayoutView="25" workbookViewId="0"/>
  </sheetViews>
  <sheetFormatPr defaultColWidth="10.90625" defaultRowHeight="14.5" x14ac:dyDescent="0.35"/>
  <cols>
    <col min="1" max="2" width="14.08984375" customWidth="1"/>
    <col min="3" max="3" width="19.7265625" customWidth="1"/>
    <col min="4" max="4" width="14.08984375" customWidth="1"/>
    <col min="5" max="5" width="19.7265625" customWidth="1"/>
    <col min="6" max="18" width="9.1796875" customWidth="1"/>
    <col min="19" max="20" width="14.08984375" customWidth="1"/>
    <col min="21" max="21" width="19.7265625" customWidth="1"/>
    <col min="22" max="22" width="14.08984375" customWidth="1"/>
    <col min="23" max="23" width="19.7265625" customWidth="1"/>
    <col min="24" max="30" width="9.1796875" customWidth="1"/>
    <col min="31" max="31" width="29.453125" customWidth="1"/>
    <col min="32" max="32" width="9.1796875" customWidth="1"/>
    <col min="33" max="34" width="14.08984375" customWidth="1"/>
    <col min="35" max="35" width="19.7265625" customWidth="1"/>
    <col min="36" max="36" width="14.08984375" customWidth="1"/>
    <col min="37" max="37" width="19.7265625" customWidth="1"/>
    <col min="38" max="47" width="9.1796875" customWidth="1"/>
    <col min="48" max="48" width="37" customWidth="1"/>
    <col min="49" max="49" width="9.1796875" customWidth="1"/>
    <col min="50" max="51" width="14.08984375" customWidth="1"/>
    <col min="52" max="52" width="19.7265625" customWidth="1"/>
    <col min="53" max="53" width="14.08984375" customWidth="1"/>
    <col min="54" max="54" width="19.7265625" customWidth="1"/>
    <col min="55" max="65" width="9.1796875" customWidth="1"/>
    <col min="66" max="66" width="25.08984375" customWidth="1"/>
    <col min="67" max="67" width="9.1796875" customWidth="1"/>
    <col min="68" max="69" width="14.08984375" customWidth="1"/>
    <col min="70" max="70" width="19.7265625" customWidth="1"/>
    <col min="71" max="71" width="14.08984375" customWidth="1"/>
    <col min="72" max="72" width="19.7265625" customWidth="1"/>
    <col min="73" max="80" width="9.1796875" customWidth="1"/>
    <col min="81" max="81" width="37.08984375" customWidth="1"/>
    <col min="82" max="82" width="9.1796875" customWidth="1"/>
    <col min="83" max="84" width="14.08984375" customWidth="1"/>
    <col min="85" max="85" width="19.7265625" customWidth="1"/>
    <col min="86" max="86" width="14.08984375" customWidth="1"/>
    <col min="87" max="87" width="19.7265625" customWidth="1"/>
    <col min="88" max="95" width="9.1796875" customWidth="1"/>
    <col min="96" max="96" width="33.7265625" customWidth="1"/>
    <col min="97" max="97" width="9.1796875" customWidth="1"/>
    <col min="98" max="99" width="14.08984375" customWidth="1"/>
    <col min="100" max="100" width="19.7265625" customWidth="1"/>
    <col min="101" max="101" width="14.08984375" customWidth="1"/>
    <col min="102" max="102" width="19.7265625" customWidth="1"/>
    <col min="103" max="111" width="9.1796875" customWidth="1"/>
    <col min="112" max="112" width="41.1796875" customWidth="1"/>
    <col min="113" max="113" width="9.1796875" customWidth="1"/>
    <col min="114" max="115" width="14.08984375" customWidth="1"/>
    <col min="116" max="116" width="19.7265625" customWidth="1"/>
    <col min="117" max="117" width="14.08984375" customWidth="1"/>
    <col min="118" max="118" width="19.7265625" customWidth="1"/>
    <col min="119" max="129" width="9.1796875" customWidth="1"/>
    <col min="130" max="130" width="20.7265625" customWidth="1"/>
    <col min="131" max="200" width="9.1796875" customWidth="1"/>
  </cols>
  <sheetData>
    <row r="1" spans="1:120" ht="20" x14ac:dyDescent="0.4">
      <c r="A1" s="9" t="s">
        <v>83</v>
      </c>
      <c r="R1" s="196"/>
      <c r="AF1" s="196"/>
      <c r="AW1" s="196"/>
      <c r="BO1" s="196"/>
      <c r="CD1" s="196"/>
      <c r="CS1" s="196"/>
      <c r="DI1" s="196"/>
    </row>
    <row r="2" spans="1:120" ht="20" x14ac:dyDescent="0.4">
      <c r="A2" s="10" t="s">
        <v>84</v>
      </c>
      <c r="R2" s="196"/>
      <c r="S2" s="10" t="s">
        <v>85</v>
      </c>
      <c r="AF2" s="196"/>
      <c r="AG2" s="10" t="s">
        <v>86</v>
      </c>
      <c r="AW2" s="196"/>
      <c r="AX2" s="10" t="s">
        <v>87</v>
      </c>
      <c r="BO2" s="196"/>
      <c r="BP2" s="10" t="s">
        <v>88</v>
      </c>
      <c r="CD2" s="196"/>
      <c r="CE2" s="10" t="s">
        <v>89</v>
      </c>
      <c r="CS2" s="196"/>
      <c r="CT2" s="10" t="s">
        <v>90</v>
      </c>
      <c r="DI2" s="196"/>
      <c r="DJ2" s="10" t="s">
        <v>91</v>
      </c>
    </row>
    <row r="3" spans="1:120" x14ac:dyDescent="0.35">
      <c r="R3" s="196"/>
      <c r="AF3" s="196"/>
      <c r="AW3" s="196"/>
      <c r="BO3" s="196"/>
      <c r="CD3" s="196"/>
      <c r="CS3" s="196"/>
      <c r="DI3" s="196"/>
    </row>
    <row r="4" spans="1:120" ht="15.5" x14ac:dyDescent="0.35">
      <c r="A4" s="11" t="s">
        <v>92</v>
      </c>
      <c r="G4" s="11" t="s">
        <v>515</v>
      </c>
      <c r="R4" s="196"/>
      <c r="S4" s="11" t="s">
        <v>93</v>
      </c>
      <c r="Y4" s="11" t="s">
        <v>516</v>
      </c>
      <c r="AF4" s="196"/>
      <c r="AG4" s="11" t="s">
        <v>97</v>
      </c>
      <c r="AM4" s="11" t="s">
        <v>517</v>
      </c>
      <c r="AW4" s="196"/>
      <c r="AX4" s="11" t="s">
        <v>102</v>
      </c>
      <c r="BD4" s="11" t="s">
        <v>522</v>
      </c>
      <c r="BO4" s="196"/>
      <c r="BP4" s="11" t="s">
        <v>107</v>
      </c>
      <c r="BV4" s="11" t="s">
        <v>527</v>
      </c>
      <c r="CD4" s="196"/>
      <c r="CE4" s="11" t="s">
        <v>112</v>
      </c>
      <c r="CK4" s="11" t="s">
        <v>532</v>
      </c>
      <c r="CS4" s="196"/>
      <c r="CT4" s="11" t="s">
        <v>117</v>
      </c>
      <c r="CZ4" s="11" t="s">
        <v>537</v>
      </c>
      <c r="DI4" s="196"/>
      <c r="DJ4" s="11" t="s">
        <v>122</v>
      </c>
      <c r="DP4" s="11" t="s">
        <v>542</v>
      </c>
    </row>
    <row r="5" spans="1:120" x14ac:dyDescent="0.35">
      <c r="A5" s="2" t="s">
        <v>10</v>
      </c>
      <c r="B5" s="2"/>
      <c r="C5" s="2"/>
      <c r="D5" s="2"/>
      <c r="E5" s="2"/>
      <c r="R5" s="196"/>
      <c r="S5" s="2" t="s">
        <v>10</v>
      </c>
      <c r="T5" s="2"/>
      <c r="U5" s="2"/>
      <c r="V5" s="2"/>
      <c r="W5" s="2"/>
      <c r="AF5" s="196"/>
      <c r="AG5" s="2" t="s">
        <v>33</v>
      </c>
      <c r="AH5" s="2"/>
      <c r="AI5" s="2"/>
      <c r="AJ5" s="2"/>
      <c r="AK5" s="2"/>
      <c r="AW5" s="196"/>
      <c r="AX5" s="2" t="s">
        <v>33</v>
      </c>
      <c r="AY5" s="2"/>
      <c r="AZ5" s="2"/>
      <c r="BA5" s="2"/>
      <c r="BB5" s="2"/>
      <c r="BO5" s="196"/>
      <c r="BP5" s="2" t="s">
        <v>33</v>
      </c>
      <c r="BQ5" s="2"/>
      <c r="BR5" s="2"/>
      <c r="BS5" s="2"/>
      <c r="BT5" s="2"/>
      <c r="CD5" s="196"/>
      <c r="CE5" s="2" t="s">
        <v>33</v>
      </c>
      <c r="CF5" s="2"/>
      <c r="CG5" s="2"/>
      <c r="CH5" s="2"/>
      <c r="CI5" s="2"/>
      <c r="CS5" s="196"/>
      <c r="CT5" s="2" t="s">
        <v>33</v>
      </c>
      <c r="CU5" s="2"/>
      <c r="CV5" s="2"/>
      <c r="CW5" s="2"/>
      <c r="CX5" s="2"/>
      <c r="DI5" s="196"/>
      <c r="DJ5" s="2" t="s">
        <v>33</v>
      </c>
      <c r="DK5" s="2"/>
      <c r="DL5" s="2"/>
      <c r="DM5" s="2"/>
      <c r="DN5" s="2"/>
    </row>
    <row r="6" spans="1:120" x14ac:dyDescent="0.35">
      <c r="A6" s="12" t="s">
        <v>18</v>
      </c>
      <c r="B6" s="15" t="s">
        <v>19</v>
      </c>
      <c r="C6" s="197" t="s">
        <v>20</v>
      </c>
      <c r="D6" s="197" t="s">
        <v>21</v>
      </c>
      <c r="E6" s="200" t="s">
        <v>22</v>
      </c>
      <c r="R6" s="196"/>
      <c r="S6" s="12" t="s">
        <v>18</v>
      </c>
      <c r="T6" s="15" t="s">
        <v>19</v>
      </c>
      <c r="U6" s="203" t="s">
        <v>20</v>
      </c>
      <c r="V6" s="203" t="s">
        <v>21</v>
      </c>
      <c r="W6" s="206" t="s">
        <v>22</v>
      </c>
      <c r="AF6" s="196"/>
      <c r="AG6" s="12" t="s">
        <v>18</v>
      </c>
      <c r="AH6" s="15" t="s">
        <v>34</v>
      </c>
      <c r="AI6" s="209" t="s">
        <v>20</v>
      </c>
      <c r="AJ6" s="209" t="s">
        <v>21</v>
      </c>
      <c r="AK6" s="212" t="s">
        <v>22</v>
      </c>
      <c r="AW6" s="196"/>
      <c r="AX6" s="12" t="s">
        <v>18</v>
      </c>
      <c r="AY6" s="15" t="s">
        <v>34</v>
      </c>
      <c r="AZ6" s="239" t="s">
        <v>20</v>
      </c>
      <c r="BA6" s="239" t="s">
        <v>21</v>
      </c>
      <c r="BB6" s="242" t="s">
        <v>22</v>
      </c>
      <c r="BO6" s="196"/>
      <c r="BP6" s="12" t="s">
        <v>18</v>
      </c>
      <c r="BQ6" s="15" t="s">
        <v>34</v>
      </c>
      <c r="BR6" s="269" t="s">
        <v>20</v>
      </c>
      <c r="BS6" s="269" t="s">
        <v>21</v>
      </c>
      <c r="BT6" s="272" t="s">
        <v>22</v>
      </c>
      <c r="CD6" s="196"/>
      <c r="CE6" s="12" t="s">
        <v>18</v>
      </c>
      <c r="CF6" s="15" t="s">
        <v>34</v>
      </c>
      <c r="CG6" s="299" t="s">
        <v>20</v>
      </c>
      <c r="CH6" s="299" t="s">
        <v>21</v>
      </c>
      <c r="CI6" s="302" t="s">
        <v>22</v>
      </c>
      <c r="CS6" s="196"/>
      <c r="CT6" s="12" t="s">
        <v>18</v>
      </c>
      <c r="CU6" s="15" t="s">
        <v>34</v>
      </c>
      <c r="CV6" s="329" t="s">
        <v>20</v>
      </c>
      <c r="CW6" s="329" t="s">
        <v>21</v>
      </c>
      <c r="CX6" s="332" t="s">
        <v>22</v>
      </c>
      <c r="DI6" s="196"/>
      <c r="DJ6" s="12" t="s">
        <v>18</v>
      </c>
      <c r="DK6" s="15" t="s">
        <v>34</v>
      </c>
      <c r="DL6" s="359" t="s">
        <v>20</v>
      </c>
      <c r="DM6" s="359" t="s">
        <v>21</v>
      </c>
      <c r="DN6" s="362" t="s">
        <v>22</v>
      </c>
    </row>
    <row r="7" spans="1:120" x14ac:dyDescent="0.35">
      <c r="A7" s="12" t="s">
        <v>23</v>
      </c>
      <c r="B7" s="15" t="s">
        <v>24</v>
      </c>
      <c r="C7" s="197">
        <v>216.184159720727</v>
      </c>
      <c r="D7" s="197">
        <v>314.74755129205801</v>
      </c>
      <c r="E7" s="200">
        <v>463.86747450805501</v>
      </c>
      <c r="R7" s="196"/>
      <c r="S7" s="12" t="s">
        <v>94</v>
      </c>
      <c r="T7" s="15" t="s">
        <v>24</v>
      </c>
      <c r="U7" s="203">
        <v>817.96415739081795</v>
      </c>
      <c r="V7" s="203">
        <v>1153.8998165926901</v>
      </c>
      <c r="W7" s="206">
        <v>1648.1127897224301</v>
      </c>
      <c r="AF7" s="196"/>
      <c r="AG7" s="12" t="s">
        <v>23</v>
      </c>
      <c r="AH7" s="15" t="s">
        <v>35</v>
      </c>
      <c r="AI7" s="209">
        <v>224.56118945078401</v>
      </c>
      <c r="AJ7" s="209">
        <v>344.02049666395601</v>
      </c>
      <c r="AK7" s="212">
        <v>519.10639758625905</v>
      </c>
      <c r="AW7" s="196"/>
      <c r="AX7" s="12" t="s">
        <v>94</v>
      </c>
      <c r="AY7" s="15" t="s">
        <v>35</v>
      </c>
      <c r="AZ7" s="239">
        <v>839.75155188990402</v>
      </c>
      <c r="BA7" s="239">
        <v>1254.65030856608</v>
      </c>
      <c r="BB7" s="242">
        <v>1850.54185910147</v>
      </c>
      <c r="BO7" s="196"/>
      <c r="BP7" s="12" t="s">
        <v>23</v>
      </c>
      <c r="BQ7" s="15" t="s">
        <v>42</v>
      </c>
      <c r="BR7" s="269">
        <v>172.92925942329401</v>
      </c>
      <c r="BS7" s="269">
        <v>264.79716320014302</v>
      </c>
      <c r="BT7" s="272">
        <v>401.06682212877598</v>
      </c>
      <c r="CD7" s="196"/>
      <c r="CE7" s="12" t="s">
        <v>94</v>
      </c>
      <c r="CF7" s="15" t="s">
        <v>42</v>
      </c>
      <c r="CG7" s="299">
        <v>639.38248900036604</v>
      </c>
      <c r="CH7" s="299">
        <v>954.79700051457201</v>
      </c>
      <c r="CI7" s="302">
        <v>1381.49282605192</v>
      </c>
      <c r="CS7" s="196"/>
      <c r="CT7" s="12" t="s">
        <v>23</v>
      </c>
      <c r="CU7" s="15" t="s">
        <v>58</v>
      </c>
      <c r="CV7" s="329">
        <v>235.76542175210099</v>
      </c>
      <c r="CW7" s="329">
        <v>355.19039938370798</v>
      </c>
      <c r="CX7" s="332">
        <v>533.02002281694195</v>
      </c>
      <c r="DI7" s="196"/>
      <c r="DJ7" s="12" t="s">
        <v>94</v>
      </c>
      <c r="DK7" s="15" t="s">
        <v>58</v>
      </c>
      <c r="DL7" s="359">
        <v>894.39678550110102</v>
      </c>
      <c r="DM7" s="359">
        <v>1303.23194414214</v>
      </c>
      <c r="DN7" s="362">
        <v>1908.91044498572</v>
      </c>
    </row>
    <row r="8" spans="1:120" x14ac:dyDescent="0.35">
      <c r="A8" s="13" t="s">
        <v>25</v>
      </c>
      <c r="B8" s="2" t="s">
        <v>24</v>
      </c>
      <c r="C8" s="199">
        <v>211.84450896913299</v>
      </c>
      <c r="D8" s="199">
        <v>307.58023556004702</v>
      </c>
      <c r="E8" s="201">
        <v>451.92410295985798</v>
      </c>
      <c r="R8" s="196"/>
      <c r="S8" s="13" t="s">
        <v>95</v>
      </c>
      <c r="T8" s="2" t="s">
        <v>24</v>
      </c>
      <c r="U8" s="205">
        <v>852.62999068596605</v>
      </c>
      <c r="V8" s="205">
        <v>1214.9555142789</v>
      </c>
      <c r="W8" s="207">
        <v>1742.1812550555801</v>
      </c>
      <c r="AF8" s="196"/>
      <c r="AG8" s="13" t="s">
        <v>25</v>
      </c>
      <c r="AH8" s="2" t="s">
        <v>35</v>
      </c>
      <c r="AI8" s="211">
        <v>207.18328925648601</v>
      </c>
      <c r="AJ8" s="211">
        <v>319.99261394230001</v>
      </c>
      <c r="AK8" s="213">
        <v>483.22943887759902</v>
      </c>
      <c r="AW8" s="196"/>
      <c r="AX8" s="13" t="s">
        <v>95</v>
      </c>
      <c r="AY8" s="2" t="s">
        <v>35</v>
      </c>
      <c r="AZ8" s="241">
        <v>824.43049164278398</v>
      </c>
      <c r="BA8" s="241">
        <v>1256.0582327074401</v>
      </c>
      <c r="BB8" s="243">
        <v>1870.5749562071601</v>
      </c>
      <c r="BO8" s="196"/>
      <c r="BP8" s="13" t="s">
        <v>25</v>
      </c>
      <c r="BQ8" s="2" t="s">
        <v>42</v>
      </c>
      <c r="BR8" s="271">
        <v>161.56800268388</v>
      </c>
      <c r="BS8" s="271">
        <v>249.48133729697</v>
      </c>
      <c r="BT8" s="273">
        <v>376.05887483692101</v>
      </c>
      <c r="CD8" s="196"/>
      <c r="CE8" s="13" t="s">
        <v>95</v>
      </c>
      <c r="CF8" s="2" t="s">
        <v>42</v>
      </c>
      <c r="CG8" s="301">
        <v>619.03053353820803</v>
      </c>
      <c r="CH8" s="301">
        <v>964.50464679296601</v>
      </c>
      <c r="CI8" s="303">
        <v>1424.1645960978101</v>
      </c>
      <c r="CS8" s="196"/>
      <c r="CT8" s="13" t="s">
        <v>25</v>
      </c>
      <c r="CU8" s="2" t="s">
        <v>58</v>
      </c>
      <c r="CV8" s="331">
        <v>218.61986277739899</v>
      </c>
      <c r="CW8" s="331">
        <v>329.824390968074</v>
      </c>
      <c r="CX8" s="333">
        <v>494.15421433957903</v>
      </c>
      <c r="DI8" s="196"/>
      <c r="DJ8" s="13" t="s">
        <v>95</v>
      </c>
      <c r="DK8" s="2" t="s">
        <v>58</v>
      </c>
      <c r="DL8" s="361">
        <v>899.31214454986696</v>
      </c>
      <c r="DM8" s="361">
        <v>1317.6743723971399</v>
      </c>
      <c r="DN8" s="363">
        <v>1934.7304630932699</v>
      </c>
    </row>
    <row r="9" spans="1:120" x14ac:dyDescent="0.35">
      <c r="A9" s="13" t="s">
        <v>26</v>
      </c>
      <c r="B9" s="2" t="s">
        <v>24</v>
      </c>
      <c r="C9" s="199">
        <v>235.064037957057</v>
      </c>
      <c r="D9" s="199">
        <v>348.442385668469</v>
      </c>
      <c r="E9" s="201">
        <v>515.85551199977101</v>
      </c>
      <c r="R9" s="196"/>
      <c r="S9" s="13" t="s">
        <v>96</v>
      </c>
      <c r="T9" s="2" t="s">
        <v>24</v>
      </c>
      <c r="U9" s="205">
        <v>801.68391666666696</v>
      </c>
      <c r="V9" s="205">
        <v>1158.4465358422899</v>
      </c>
      <c r="W9" s="207">
        <v>1658.17266360435</v>
      </c>
      <c r="AF9" s="196"/>
      <c r="AG9" s="13" t="s">
        <v>26</v>
      </c>
      <c r="AH9" s="2" t="s">
        <v>35</v>
      </c>
      <c r="AI9" s="211">
        <v>216.886190436475</v>
      </c>
      <c r="AJ9" s="211">
        <v>343.972349367709</v>
      </c>
      <c r="AK9" s="213">
        <v>525.75290993594501</v>
      </c>
      <c r="AW9" s="196"/>
      <c r="AX9" s="13" t="s">
        <v>96</v>
      </c>
      <c r="AY9" s="2" t="s">
        <v>35</v>
      </c>
      <c r="AZ9" s="241">
        <v>789.86268544137101</v>
      </c>
      <c r="BA9" s="241">
        <v>1210.0413939606699</v>
      </c>
      <c r="BB9" s="243">
        <v>1794.7643492288801</v>
      </c>
      <c r="BO9" s="196"/>
      <c r="BP9" s="13" t="s">
        <v>26</v>
      </c>
      <c r="BQ9" s="2" t="s">
        <v>42</v>
      </c>
      <c r="BR9" s="271">
        <v>167.907927553409</v>
      </c>
      <c r="BS9" s="271">
        <v>270.15319644799303</v>
      </c>
      <c r="BT9" s="273">
        <v>415.70101452449302</v>
      </c>
      <c r="CD9" s="196"/>
      <c r="CE9" s="13" t="s">
        <v>96</v>
      </c>
      <c r="CF9" s="2" t="s">
        <v>42</v>
      </c>
      <c r="CG9" s="301">
        <v>602.77249175824204</v>
      </c>
      <c r="CH9" s="301">
        <v>928.21955909560802</v>
      </c>
      <c r="CI9" s="303">
        <v>1365.04715579711</v>
      </c>
      <c r="CS9" s="196"/>
      <c r="CT9" s="13" t="s">
        <v>26</v>
      </c>
      <c r="CU9" s="2" t="s">
        <v>58</v>
      </c>
      <c r="CV9" s="331">
        <v>233.917039087874</v>
      </c>
      <c r="CW9" s="331">
        <v>357.580472813315</v>
      </c>
      <c r="CX9" s="333">
        <v>538.77023931621204</v>
      </c>
      <c r="DI9" s="196"/>
      <c r="DJ9" s="13" t="s">
        <v>96</v>
      </c>
      <c r="DK9" s="2" t="s">
        <v>58</v>
      </c>
      <c r="DL9" s="361">
        <v>877.88520665445697</v>
      </c>
      <c r="DM9" s="361">
        <v>1280.52179207057</v>
      </c>
      <c r="DN9" s="363">
        <v>1862.0762565559501</v>
      </c>
    </row>
    <row r="10" spans="1:120" x14ac:dyDescent="0.35">
      <c r="A10" s="13" t="s">
        <v>27</v>
      </c>
      <c r="B10" s="2" t="s">
        <v>24</v>
      </c>
      <c r="C10" s="199">
        <v>209.50677777777801</v>
      </c>
      <c r="D10" s="199">
        <v>309.11720629047198</v>
      </c>
      <c r="E10" s="201">
        <v>456.66596774193602</v>
      </c>
      <c r="R10" s="196"/>
      <c r="S10" s="13" t="s">
        <v>94</v>
      </c>
      <c r="T10" s="2" t="s">
        <v>28</v>
      </c>
      <c r="U10" s="205">
        <v>903.10468204520805</v>
      </c>
      <c r="V10" s="205">
        <v>1366.8302104530301</v>
      </c>
      <c r="W10" s="207">
        <v>2017.0057352808201</v>
      </c>
      <c r="AF10" s="196"/>
      <c r="AG10" s="13" t="s">
        <v>27</v>
      </c>
      <c r="AH10" s="2" t="s">
        <v>35</v>
      </c>
      <c r="AI10" s="211">
        <v>197.892437782076</v>
      </c>
      <c r="AJ10" s="211">
        <v>316.26017094016998</v>
      </c>
      <c r="AK10" s="213">
        <v>487.75703655040599</v>
      </c>
      <c r="AW10" s="196"/>
      <c r="AX10" s="13" t="s">
        <v>94</v>
      </c>
      <c r="AY10" s="2" t="s">
        <v>36</v>
      </c>
      <c r="AZ10" s="241">
        <v>794.27472769960002</v>
      </c>
      <c r="BA10" s="241">
        <v>1284.3015744843899</v>
      </c>
      <c r="BB10" s="243">
        <v>1990.9509827688601</v>
      </c>
      <c r="BO10" s="196"/>
      <c r="BP10" s="13" t="s">
        <v>27</v>
      </c>
      <c r="BQ10" s="2" t="s">
        <v>42</v>
      </c>
      <c r="BR10" s="271">
        <v>152.19691558441599</v>
      </c>
      <c r="BS10" s="271">
        <v>246.639040247678</v>
      </c>
      <c r="BT10" s="273">
        <v>384.18269767441899</v>
      </c>
      <c r="CD10" s="196"/>
      <c r="CE10" s="13" t="s">
        <v>94</v>
      </c>
      <c r="CF10" s="2" t="s">
        <v>43</v>
      </c>
      <c r="CG10" s="301">
        <v>1117.75475119054</v>
      </c>
      <c r="CH10" s="301">
        <v>1705.5599930727101</v>
      </c>
      <c r="CI10" s="303">
        <v>2466.2020220835502</v>
      </c>
      <c r="CS10" s="196"/>
      <c r="CT10" s="13" t="s">
        <v>27</v>
      </c>
      <c r="CU10" s="2" t="s">
        <v>58</v>
      </c>
      <c r="CV10" s="331">
        <v>216.536291622356</v>
      </c>
      <c r="CW10" s="331">
        <v>331.39658646616499</v>
      </c>
      <c r="CX10" s="333">
        <v>502.15742128935602</v>
      </c>
      <c r="DI10" s="196"/>
      <c r="DJ10" s="13" t="s">
        <v>94</v>
      </c>
      <c r="DK10" s="2" t="s">
        <v>59</v>
      </c>
      <c r="DL10" s="361">
        <v>458.95642695073099</v>
      </c>
      <c r="DM10" s="361">
        <v>978.70223767588004</v>
      </c>
      <c r="DN10" s="363">
        <v>1600.49866087955</v>
      </c>
    </row>
    <row r="11" spans="1:120" x14ac:dyDescent="0.35">
      <c r="A11" s="13" t="s">
        <v>23</v>
      </c>
      <c r="B11" s="2" t="s">
        <v>28</v>
      </c>
      <c r="C11" s="199">
        <v>244.77173103910499</v>
      </c>
      <c r="D11" s="199">
        <v>381.115748885014</v>
      </c>
      <c r="E11" s="201">
        <v>577.46345028083294</v>
      </c>
      <c r="R11" s="196"/>
      <c r="S11" s="13" t="s">
        <v>95</v>
      </c>
      <c r="T11" s="2" t="s">
        <v>28</v>
      </c>
      <c r="U11" s="205">
        <v>907.41205029773903</v>
      </c>
      <c r="V11" s="205">
        <v>1375.55738148309</v>
      </c>
      <c r="W11" s="207">
        <v>2040.1131660738699</v>
      </c>
      <c r="AF11" s="196"/>
      <c r="AG11" s="13" t="s">
        <v>23</v>
      </c>
      <c r="AH11" s="2" t="s">
        <v>36</v>
      </c>
      <c r="AI11" s="211">
        <v>214.909992058006</v>
      </c>
      <c r="AJ11" s="211">
        <v>355.881627974472</v>
      </c>
      <c r="AK11" s="213">
        <v>562.90730810076002</v>
      </c>
      <c r="AW11" s="196"/>
      <c r="AX11" s="13" t="s">
        <v>95</v>
      </c>
      <c r="AY11" s="2" t="s">
        <v>36</v>
      </c>
      <c r="AZ11" s="241">
        <v>816.09733006939405</v>
      </c>
      <c r="BA11" s="241">
        <v>1291.8333795399601</v>
      </c>
      <c r="BB11" s="243">
        <v>2004.02053703008</v>
      </c>
      <c r="BO11" s="196"/>
      <c r="BP11" s="13" t="s">
        <v>23</v>
      </c>
      <c r="BQ11" s="2" t="s">
        <v>43</v>
      </c>
      <c r="BR11" s="271">
        <v>293.34557636775997</v>
      </c>
      <c r="BS11" s="271">
        <v>460.21449985687099</v>
      </c>
      <c r="BT11" s="273">
        <v>694.66209541908495</v>
      </c>
      <c r="CD11" s="196"/>
      <c r="CE11" s="13" t="s">
        <v>95</v>
      </c>
      <c r="CF11" s="2" t="s">
        <v>43</v>
      </c>
      <c r="CG11" s="301">
        <v>1191.7514835535401</v>
      </c>
      <c r="CH11" s="301">
        <v>1751.3758245439501</v>
      </c>
      <c r="CI11" s="303">
        <v>2528.6380790596399</v>
      </c>
      <c r="CS11" s="196"/>
      <c r="CT11" s="13" t="s">
        <v>23</v>
      </c>
      <c r="CU11" s="2" t="s">
        <v>59</v>
      </c>
      <c r="CV11" s="331">
        <v>146.895599059408</v>
      </c>
      <c r="CW11" s="331">
        <v>286.63017189112497</v>
      </c>
      <c r="CX11" s="333">
        <v>468.09114536644898</v>
      </c>
      <c r="DI11" s="196"/>
      <c r="DJ11" s="13" t="s">
        <v>95</v>
      </c>
      <c r="DK11" s="2" t="s">
        <v>59</v>
      </c>
      <c r="DL11" s="361">
        <v>370.42221652222298</v>
      </c>
      <c r="DM11" s="361">
        <v>869.96523577056701</v>
      </c>
      <c r="DN11" s="363">
        <v>1505.61686516858</v>
      </c>
    </row>
    <row r="12" spans="1:120" x14ac:dyDescent="0.35">
      <c r="A12" s="13" t="s">
        <v>25</v>
      </c>
      <c r="B12" s="2" t="s">
        <v>28</v>
      </c>
      <c r="C12" s="199">
        <v>212.61991949012</v>
      </c>
      <c r="D12" s="199">
        <v>337.853822263089</v>
      </c>
      <c r="E12" s="201">
        <v>516.68737383784503</v>
      </c>
      <c r="R12" s="196"/>
      <c r="S12" s="13" t="s">
        <v>96</v>
      </c>
      <c r="T12" s="2" t="s">
        <v>28</v>
      </c>
      <c r="U12" s="205">
        <v>864.32220515193796</v>
      </c>
      <c r="V12" s="205">
        <v>1323.8516902700101</v>
      </c>
      <c r="W12" s="207">
        <v>1958.97623167304</v>
      </c>
      <c r="AF12" s="196"/>
      <c r="AG12" s="13" t="s">
        <v>25</v>
      </c>
      <c r="AH12" s="2" t="s">
        <v>36</v>
      </c>
      <c r="AI12" s="211">
        <v>184.910397359423</v>
      </c>
      <c r="AJ12" s="211">
        <v>312.090032661078</v>
      </c>
      <c r="AK12" s="213">
        <v>498.23819068554798</v>
      </c>
      <c r="AW12" s="196"/>
      <c r="AX12" s="14" t="s">
        <v>96</v>
      </c>
      <c r="AY12" s="6" t="s">
        <v>36</v>
      </c>
      <c r="AZ12" s="240">
        <v>735.25305089316998</v>
      </c>
      <c r="BA12" s="240">
        <v>1177.3747743285001</v>
      </c>
      <c r="BB12" s="244">
        <v>1802.1977600974601</v>
      </c>
      <c r="BO12" s="196"/>
      <c r="BP12" s="13" t="s">
        <v>25</v>
      </c>
      <c r="BQ12" s="2" t="s">
        <v>43</v>
      </c>
      <c r="BR12" s="271">
        <v>310.79697364145198</v>
      </c>
      <c r="BS12" s="271">
        <v>471.23979582453501</v>
      </c>
      <c r="BT12" s="273">
        <v>703.72112078999601</v>
      </c>
      <c r="CD12" s="196"/>
      <c r="CE12" s="13" t="s">
        <v>96</v>
      </c>
      <c r="CF12" s="2" t="s">
        <v>43</v>
      </c>
      <c r="CG12" s="301">
        <v>1131.09374926686</v>
      </c>
      <c r="CH12" s="301">
        <v>1691.40248713551</v>
      </c>
      <c r="CI12" s="303">
        <v>2473.0929130434802</v>
      </c>
      <c r="CS12" s="196"/>
      <c r="CT12" s="13" t="s">
        <v>25</v>
      </c>
      <c r="CU12" s="2" t="s">
        <v>59</v>
      </c>
      <c r="CV12" s="331">
        <v>131.62891989132601</v>
      </c>
      <c r="CW12" s="331">
        <v>265.18951851324402</v>
      </c>
      <c r="CX12" s="333">
        <v>433.03731703720803</v>
      </c>
      <c r="DI12" s="196"/>
      <c r="DJ12" s="14" t="s">
        <v>96</v>
      </c>
      <c r="DK12" s="6" t="s">
        <v>59</v>
      </c>
      <c r="DL12" s="360">
        <v>363.13597057720301</v>
      </c>
      <c r="DM12" s="360">
        <v>848.58555617352602</v>
      </c>
      <c r="DN12" s="364">
        <v>1450.3969999999999</v>
      </c>
    </row>
    <row r="13" spans="1:120" x14ac:dyDescent="0.35">
      <c r="A13" s="13" t="s">
        <v>26</v>
      </c>
      <c r="B13" s="2" t="s">
        <v>28</v>
      </c>
      <c r="C13" s="199">
        <v>238.70132799539999</v>
      </c>
      <c r="D13" s="199">
        <v>376.40955780046698</v>
      </c>
      <c r="E13" s="201">
        <v>572.47338220087704</v>
      </c>
      <c r="R13" s="196"/>
      <c r="S13" s="13" t="s">
        <v>94</v>
      </c>
      <c r="T13" s="2" t="s">
        <v>29</v>
      </c>
      <c r="U13" s="205">
        <v>847.82670938038302</v>
      </c>
      <c r="V13" s="205">
        <v>1388.45002347993</v>
      </c>
      <c r="W13" s="207">
        <v>2152.5011462133798</v>
      </c>
      <c r="AF13" s="196"/>
      <c r="AG13" s="13" t="s">
        <v>26</v>
      </c>
      <c r="AH13" s="2" t="s">
        <v>36</v>
      </c>
      <c r="AI13" s="211">
        <v>188.91267891011199</v>
      </c>
      <c r="AJ13" s="211">
        <v>325.92757395618401</v>
      </c>
      <c r="AK13" s="213">
        <v>517.48542864917601</v>
      </c>
      <c r="AW13" s="196"/>
      <c r="BO13" s="196"/>
      <c r="BP13" s="13" t="s">
        <v>26</v>
      </c>
      <c r="BQ13" s="2" t="s">
        <v>43</v>
      </c>
      <c r="BR13" s="271">
        <v>319.45081245209502</v>
      </c>
      <c r="BS13" s="271">
        <v>491.48900292873498</v>
      </c>
      <c r="BT13" s="273">
        <v>735.69711211150297</v>
      </c>
      <c r="CD13" s="196"/>
      <c r="CE13" s="13" t="s">
        <v>94</v>
      </c>
      <c r="CF13" s="2" t="s">
        <v>44</v>
      </c>
      <c r="CG13" s="301">
        <v>1336.07601268027</v>
      </c>
      <c r="CH13" s="301">
        <v>1917.4615778903101</v>
      </c>
      <c r="CI13" s="303">
        <v>2709.1249172836201</v>
      </c>
      <c r="CS13" s="196"/>
      <c r="CT13" s="13" t="s">
        <v>26</v>
      </c>
      <c r="CU13" s="2" t="s">
        <v>59</v>
      </c>
      <c r="CV13" s="331">
        <v>121.776432826267</v>
      </c>
      <c r="CW13" s="331">
        <v>260.886990807073</v>
      </c>
      <c r="CX13" s="333">
        <v>445.64815900748903</v>
      </c>
      <c r="DI13" s="196"/>
    </row>
    <row r="14" spans="1:120" x14ac:dyDescent="0.35">
      <c r="A14" s="13" t="s">
        <v>27</v>
      </c>
      <c r="B14" s="2" t="s">
        <v>28</v>
      </c>
      <c r="C14" s="199">
        <v>220.045667050341</v>
      </c>
      <c r="D14" s="199">
        <v>354.98841577060898</v>
      </c>
      <c r="E14" s="201">
        <v>546.74800802118</v>
      </c>
      <c r="R14" s="196"/>
      <c r="S14" s="13" t="s">
        <v>95</v>
      </c>
      <c r="T14" s="2" t="s">
        <v>29</v>
      </c>
      <c r="U14" s="205">
        <v>833.29081493148703</v>
      </c>
      <c r="V14" s="205">
        <v>1381.4484514660401</v>
      </c>
      <c r="W14" s="207">
        <v>2127.3498707379199</v>
      </c>
      <c r="AF14" s="196"/>
      <c r="AG14" s="14" t="s">
        <v>27</v>
      </c>
      <c r="AH14" s="6" t="s">
        <v>36</v>
      </c>
      <c r="AI14" s="210">
        <v>180.26912603525599</v>
      </c>
      <c r="AJ14" s="210">
        <v>298.63539188830498</v>
      </c>
      <c r="AK14" s="214">
        <v>471.757534050179</v>
      </c>
      <c r="AW14" s="196"/>
      <c r="BO14" s="196"/>
      <c r="BP14" s="13" t="s">
        <v>27</v>
      </c>
      <c r="BQ14" s="2" t="s">
        <v>43</v>
      </c>
      <c r="BR14" s="271">
        <v>283.70760803704297</v>
      </c>
      <c r="BS14" s="271">
        <v>444.51040313831902</v>
      </c>
      <c r="BT14" s="273">
        <v>676.27220135616801</v>
      </c>
      <c r="CD14" s="196"/>
      <c r="CE14" s="13" t="s">
        <v>95</v>
      </c>
      <c r="CF14" s="2" t="s">
        <v>44</v>
      </c>
      <c r="CG14" s="301">
        <v>1363.66264139337</v>
      </c>
      <c r="CH14" s="301">
        <v>1975.9175310605999</v>
      </c>
      <c r="CI14" s="303">
        <v>2818.5234116613201</v>
      </c>
      <c r="CS14" s="196"/>
      <c r="CT14" s="14" t="s">
        <v>27</v>
      </c>
      <c r="CU14" s="6" t="s">
        <v>59</v>
      </c>
      <c r="CV14" s="330">
        <v>115.317789546716</v>
      </c>
      <c r="CW14" s="330">
        <v>247.60546816160101</v>
      </c>
      <c r="CX14" s="334">
        <v>422.62686504120899</v>
      </c>
      <c r="DI14" s="196"/>
    </row>
    <row r="15" spans="1:120" x14ac:dyDescent="0.35">
      <c r="A15" s="13" t="s">
        <v>23</v>
      </c>
      <c r="B15" s="2" t="s">
        <v>29</v>
      </c>
      <c r="C15" s="199">
        <v>234.36861912526899</v>
      </c>
      <c r="D15" s="199">
        <v>389.76663084781097</v>
      </c>
      <c r="E15" s="201">
        <v>615.26610895872795</v>
      </c>
      <c r="R15" s="196"/>
      <c r="S15" s="13" t="s">
        <v>96</v>
      </c>
      <c r="T15" s="2" t="s">
        <v>29</v>
      </c>
      <c r="U15" s="205">
        <v>724.24006146572106</v>
      </c>
      <c r="V15" s="205">
        <v>1230.8760965121801</v>
      </c>
      <c r="W15" s="207">
        <v>1904.9980344667499</v>
      </c>
      <c r="AF15" s="196"/>
      <c r="AW15" s="196"/>
      <c r="BO15" s="196"/>
      <c r="BP15" s="13" t="s">
        <v>23</v>
      </c>
      <c r="BQ15" s="2" t="s">
        <v>44</v>
      </c>
      <c r="BR15" s="271">
        <v>344.93665240027201</v>
      </c>
      <c r="BS15" s="271">
        <v>516.89119678247198</v>
      </c>
      <c r="BT15" s="273">
        <v>759.99471164660804</v>
      </c>
      <c r="CD15" s="196"/>
      <c r="CE15" s="13" t="s">
        <v>96</v>
      </c>
      <c r="CF15" s="2" t="s">
        <v>44</v>
      </c>
      <c r="CG15" s="301">
        <v>1250.0166750686301</v>
      </c>
      <c r="CH15" s="301">
        <v>1817.1307778738101</v>
      </c>
      <c r="CI15" s="303">
        <v>2563.8700131578998</v>
      </c>
      <c r="CS15" s="196"/>
      <c r="DI15" s="196"/>
    </row>
    <row r="16" spans="1:120" x14ac:dyDescent="0.35">
      <c r="A16" s="13" t="s">
        <v>25</v>
      </c>
      <c r="B16" s="2" t="s">
        <v>29</v>
      </c>
      <c r="C16" s="199">
        <v>227.04744478914</v>
      </c>
      <c r="D16" s="199">
        <v>376.46891474819603</v>
      </c>
      <c r="E16" s="201">
        <v>599.70822082636698</v>
      </c>
      <c r="R16" s="196"/>
      <c r="S16" s="13" t="s">
        <v>94</v>
      </c>
      <c r="T16" s="2" t="s">
        <v>30</v>
      </c>
      <c r="U16" s="205">
        <v>687.83545622827705</v>
      </c>
      <c r="V16" s="205">
        <v>1156.3974309105199</v>
      </c>
      <c r="W16" s="207">
        <v>1735.91035355085</v>
      </c>
      <c r="AF16" s="196"/>
      <c r="AW16" s="196"/>
      <c r="BO16" s="196"/>
      <c r="BP16" s="13" t="s">
        <v>25</v>
      </c>
      <c r="BQ16" s="2" t="s">
        <v>44</v>
      </c>
      <c r="BR16" s="271">
        <v>342.231991026076</v>
      </c>
      <c r="BS16" s="271">
        <v>505.84863165617702</v>
      </c>
      <c r="BT16" s="273">
        <v>742.01142832714595</v>
      </c>
      <c r="CD16" s="196"/>
      <c r="CE16" s="13" t="s">
        <v>94</v>
      </c>
      <c r="CF16" s="2" t="s">
        <v>45</v>
      </c>
      <c r="CG16" s="301">
        <v>955.25557274667301</v>
      </c>
      <c r="CH16" s="301">
        <v>1400.6151233677101</v>
      </c>
      <c r="CI16" s="303">
        <v>2036.54219591632</v>
      </c>
      <c r="CS16" s="196"/>
      <c r="DI16" s="196"/>
    </row>
    <row r="17" spans="1:120" x14ac:dyDescent="0.35">
      <c r="A17" s="13" t="s">
        <v>26</v>
      </c>
      <c r="B17" s="2" t="s">
        <v>29</v>
      </c>
      <c r="C17" s="199">
        <v>231.36922407634799</v>
      </c>
      <c r="D17" s="199">
        <v>385.57572418865499</v>
      </c>
      <c r="E17" s="201">
        <v>603.05368582958704</v>
      </c>
      <c r="R17" s="196"/>
      <c r="S17" s="13" t="s">
        <v>95</v>
      </c>
      <c r="T17" s="2" t="s">
        <v>30</v>
      </c>
      <c r="U17" s="205">
        <v>532.17788086941198</v>
      </c>
      <c r="V17" s="205">
        <v>993.63008372371098</v>
      </c>
      <c r="W17" s="207">
        <v>1567.92056937092</v>
      </c>
      <c r="AF17" s="196"/>
      <c r="AW17" s="196"/>
      <c r="BO17" s="196"/>
      <c r="BP17" s="13" t="s">
        <v>26</v>
      </c>
      <c r="BQ17" s="2" t="s">
        <v>44</v>
      </c>
      <c r="BR17" s="271">
        <v>337.32512337071603</v>
      </c>
      <c r="BS17" s="271">
        <v>503.13280699788299</v>
      </c>
      <c r="BT17" s="273">
        <v>735.14787389563605</v>
      </c>
      <c r="CD17" s="196"/>
      <c r="CE17" s="13" t="s">
        <v>95</v>
      </c>
      <c r="CF17" s="2" t="s">
        <v>45</v>
      </c>
      <c r="CG17" s="301">
        <v>912.56068783145395</v>
      </c>
      <c r="CH17" s="301">
        <v>1356.9375952144001</v>
      </c>
      <c r="CI17" s="303">
        <v>1988.6587036241101</v>
      </c>
      <c r="CS17" s="196"/>
      <c r="DI17" s="196"/>
    </row>
    <row r="18" spans="1:120" x14ac:dyDescent="0.35">
      <c r="A18" s="13" t="s">
        <v>27</v>
      </c>
      <c r="B18" s="2" t="s">
        <v>29</v>
      </c>
      <c r="C18" s="199">
        <v>204.36067067944501</v>
      </c>
      <c r="D18" s="199">
        <v>347.15899999999999</v>
      </c>
      <c r="E18" s="201">
        <v>547.65350646335196</v>
      </c>
      <c r="R18" s="196"/>
      <c r="S18" s="13" t="s">
        <v>96</v>
      </c>
      <c r="T18" s="2" t="s">
        <v>30</v>
      </c>
      <c r="U18" s="205">
        <v>600.60199101973296</v>
      </c>
      <c r="V18" s="205">
        <v>1038.0299189892601</v>
      </c>
      <c r="W18" s="207">
        <v>1574.59715432914</v>
      </c>
      <c r="AF18" s="196"/>
      <c r="AW18" s="196"/>
      <c r="BO18" s="196"/>
      <c r="BP18" s="13" t="s">
        <v>27</v>
      </c>
      <c r="BQ18" s="2" t="s">
        <v>44</v>
      </c>
      <c r="BR18" s="271">
        <v>304.31949781415102</v>
      </c>
      <c r="BS18" s="271">
        <v>456.33490681003599</v>
      </c>
      <c r="BT18" s="273">
        <v>675.44027519091105</v>
      </c>
      <c r="CD18" s="196"/>
      <c r="CE18" s="13" t="s">
        <v>96</v>
      </c>
      <c r="CF18" s="2" t="s">
        <v>45</v>
      </c>
      <c r="CG18" s="301">
        <v>887.73235363806396</v>
      </c>
      <c r="CH18" s="301">
        <v>1322.89124565624</v>
      </c>
      <c r="CI18" s="303">
        <v>1923.0410061452801</v>
      </c>
      <c r="CS18" s="196"/>
      <c r="DI18" s="196"/>
    </row>
    <row r="19" spans="1:120" x14ac:dyDescent="0.35">
      <c r="A19" s="13" t="s">
        <v>23</v>
      </c>
      <c r="B19" s="2" t="s">
        <v>30</v>
      </c>
      <c r="C19" s="199">
        <v>186.26129749432499</v>
      </c>
      <c r="D19" s="199">
        <v>306.06450393798002</v>
      </c>
      <c r="E19" s="201">
        <v>452.81555681717902</v>
      </c>
      <c r="R19" s="196"/>
      <c r="S19" s="13" t="s">
        <v>94</v>
      </c>
      <c r="T19" s="2" t="s">
        <v>31</v>
      </c>
      <c r="U19" s="205">
        <v>834.83409909969896</v>
      </c>
      <c r="V19" s="205">
        <v>1257.0214578795999</v>
      </c>
      <c r="W19" s="207">
        <v>1865.54432488564</v>
      </c>
      <c r="AF19" s="196"/>
      <c r="AW19" s="196"/>
      <c r="BO19" s="196"/>
      <c r="BP19" s="13" t="s">
        <v>23</v>
      </c>
      <c r="BQ19" s="2" t="s">
        <v>45</v>
      </c>
      <c r="BR19" s="271">
        <v>250.00000614559201</v>
      </c>
      <c r="BS19" s="271">
        <v>376.235712056978</v>
      </c>
      <c r="BT19" s="273">
        <v>558.98214516851795</v>
      </c>
      <c r="CD19" s="196"/>
      <c r="CE19" s="13" t="s">
        <v>94</v>
      </c>
      <c r="CF19" s="2" t="s">
        <v>31</v>
      </c>
      <c r="CG19" s="301">
        <v>834.83409909969896</v>
      </c>
      <c r="CH19" s="301">
        <v>1257.0214578795999</v>
      </c>
      <c r="CI19" s="303">
        <v>1865.54432488564</v>
      </c>
      <c r="CS19" s="196"/>
      <c r="DI19" s="196"/>
    </row>
    <row r="20" spans="1:120" x14ac:dyDescent="0.35">
      <c r="A20" s="13" t="s">
        <v>25</v>
      </c>
      <c r="B20" s="2" t="s">
        <v>30</v>
      </c>
      <c r="C20" s="199">
        <v>160.887070845191</v>
      </c>
      <c r="D20" s="199">
        <v>273.65686672532502</v>
      </c>
      <c r="E20" s="201">
        <v>409.67633841884998</v>
      </c>
      <c r="R20" s="196"/>
      <c r="S20" s="13" t="s">
        <v>95</v>
      </c>
      <c r="T20" s="2" t="s">
        <v>31</v>
      </c>
      <c r="U20" s="205">
        <v>819.72824368715897</v>
      </c>
      <c r="V20" s="205">
        <v>1255.4471256266099</v>
      </c>
      <c r="W20" s="207">
        <v>1875.8576787239199</v>
      </c>
      <c r="AF20" s="196"/>
      <c r="AW20" s="196"/>
      <c r="BO20" s="196"/>
      <c r="BP20" s="13" t="s">
        <v>25</v>
      </c>
      <c r="BQ20" s="2" t="s">
        <v>45</v>
      </c>
      <c r="BR20" s="271">
        <v>228.054554983337</v>
      </c>
      <c r="BS20" s="271">
        <v>346.72199558631399</v>
      </c>
      <c r="BT20" s="273">
        <v>517.53260433728406</v>
      </c>
      <c r="CD20" s="196"/>
      <c r="CE20" s="13" t="s">
        <v>95</v>
      </c>
      <c r="CF20" s="2" t="s">
        <v>31</v>
      </c>
      <c r="CG20" s="301">
        <v>819.72824368715897</v>
      </c>
      <c r="CH20" s="301">
        <v>1255.4471256266099</v>
      </c>
      <c r="CI20" s="303">
        <v>1875.8576787239199</v>
      </c>
      <c r="CS20" s="196"/>
      <c r="DI20" s="196"/>
    </row>
    <row r="21" spans="1:120" x14ac:dyDescent="0.35">
      <c r="A21" s="13" t="s">
        <v>26</v>
      </c>
      <c r="B21" s="2" t="s">
        <v>30</v>
      </c>
      <c r="C21" s="199">
        <v>127.997034759342</v>
      </c>
      <c r="D21" s="199">
        <v>239.613836090581</v>
      </c>
      <c r="E21" s="201">
        <v>377.04021098682102</v>
      </c>
      <c r="R21" s="196"/>
      <c r="S21" s="14" t="s">
        <v>96</v>
      </c>
      <c r="T21" s="6" t="s">
        <v>31</v>
      </c>
      <c r="U21" s="204">
        <v>785.44346241871801</v>
      </c>
      <c r="V21" s="204">
        <v>1206.45066666667</v>
      </c>
      <c r="W21" s="208">
        <v>1793.6299926183301</v>
      </c>
      <c r="AF21" s="196"/>
      <c r="AW21" s="196"/>
      <c r="BO21" s="196"/>
      <c r="BP21" s="13" t="s">
        <v>26</v>
      </c>
      <c r="BQ21" s="2" t="s">
        <v>45</v>
      </c>
      <c r="BR21" s="271">
        <v>244.36241872640099</v>
      </c>
      <c r="BS21" s="271">
        <v>376.35022264739501</v>
      </c>
      <c r="BT21" s="273">
        <v>564.16320467283094</v>
      </c>
      <c r="CD21" s="196"/>
      <c r="CE21" s="14" t="s">
        <v>96</v>
      </c>
      <c r="CF21" s="6" t="s">
        <v>31</v>
      </c>
      <c r="CG21" s="300">
        <v>785.44346241871801</v>
      </c>
      <c r="CH21" s="300">
        <v>1206.45066666667</v>
      </c>
      <c r="CI21" s="304">
        <v>1793.6299926183301</v>
      </c>
      <c r="CS21" s="196"/>
      <c r="DI21" s="196"/>
    </row>
    <row r="22" spans="1:120" x14ac:dyDescent="0.35">
      <c r="A22" s="13" t="s">
        <v>27</v>
      </c>
      <c r="B22" s="2" t="s">
        <v>30</v>
      </c>
      <c r="C22" s="199">
        <v>122.932093023256</v>
      </c>
      <c r="D22" s="199">
        <v>230.39027126436801</v>
      </c>
      <c r="E22" s="201">
        <v>363.43804347826102</v>
      </c>
      <c r="R22" s="196"/>
      <c r="AF22" s="196"/>
      <c r="AW22" s="196"/>
      <c r="BO22" s="196"/>
      <c r="BP22" s="13" t="s">
        <v>27</v>
      </c>
      <c r="BQ22" s="2" t="s">
        <v>45</v>
      </c>
      <c r="BR22" s="271">
        <v>215.444998188406</v>
      </c>
      <c r="BS22" s="271">
        <v>337.21142302878599</v>
      </c>
      <c r="BT22" s="273">
        <v>510.78196978021998</v>
      </c>
      <c r="CD22" s="196"/>
      <c r="CS22" s="196"/>
      <c r="DI22" s="196"/>
    </row>
    <row r="23" spans="1:120" x14ac:dyDescent="0.35">
      <c r="A23" s="13" t="s">
        <v>23</v>
      </c>
      <c r="B23" s="2" t="s">
        <v>31</v>
      </c>
      <c r="C23" s="199">
        <v>223.562828838304</v>
      </c>
      <c r="D23" s="199">
        <v>345.19630367063201</v>
      </c>
      <c r="E23" s="201">
        <v>523.68852300830201</v>
      </c>
      <c r="R23" s="196"/>
      <c r="AF23" s="196"/>
      <c r="AW23" s="196"/>
      <c r="BO23" s="196"/>
      <c r="BP23" s="13" t="s">
        <v>23</v>
      </c>
      <c r="BQ23" s="2" t="s">
        <v>31</v>
      </c>
      <c r="BR23" s="271">
        <v>223.562828838304</v>
      </c>
      <c r="BS23" s="271">
        <v>345.19630367063201</v>
      </c>
      <c r="BT23" s="273">
        <v>523.68852300830201</v>
      </c>
      <c r="CD23" s="196"/>
      <c r="CS23" s="196"/>
      <c r="DI23" s="196"/>
    </row>
    <row r="24" spans="1:120" x14ac:dyDescent="0.35">
      <c r="A24" s="13" t="s">
        <v>25</v>
      </c>
      <c r="B24" s="2" t="s">
        <v>31</v>
      </c>
      <c r="C24" s="199">
        <v>205.30716066087999</v>
      </c>
      <c r="D24" s="199">
        <v>319.24787201000203</v>
      </c>
      <c r="E24" s="201">
        <v>484.22307821533201</v>
      </c>
      <c r="R24" s="196"/>
      <c r="AF24" s="196"/>
      <c r="AW24" s="196"/>
      <c r="BO24" s="196"/>
      <c r="BP24" s="13" t="s">
        <v>25</v>
      </c>
      <c r="BQ24" s="2" t="s">
        <v>31</v>
      </c>
      <c r="BR24" s="271">
        <v>205.30716066087999</v>
      </c>
      <c r="BS24" s="271">
        <v>319.24787201000203</v>
      </c>
      <c r="BT24" s="273">
        <v>484.22307821533201</v>
      </c>
      <c r="CD24" s="196"/>
      <c r="CS24" s="196"/>
      <c r="DI24" s="196"/>
    </row>
    <row r="25" spans="1:120" x14ac:dyDescent="0.35">
      <c r="A25" s="13" t="s">
        <v>26</v>
      </c>
      <c r="B25" s="2" t="s">
        <v>31</v>
      </c>
      <c r="C25" s="199">
        <v>214.63868866986201</v>
      </c>
      <c r="D25" s="199">
        <v>342.26557701891801</v>
      </c>
      <c r="E25" s="201">
        <v>524.61281457838504</v>
      </c>
      <c r="R25" s="196"/>
      <c r="AF25" s="196"/>
      <c r="AW25" s="196"/>
      <c r="BO25" s="196"/>
      <c r="BP25" s="13" t="s">
        <v>26</v>
      </c>
      <c r="BQ25" s="2" t="s">
        <v>31</v>
      </c>
      <c r="BR25" s="271">
        <v>214.63868866986201</v>
      </c>
      <c r="BS25" s="271">
        <v>342.26557701891801</v>
      </c>
      <c r="BT25" s="273">
        <v>524.61281457838504</v>
      </c>
      <c r="CD25" s="196"/>
      <c r="CS25" s="196"/>
      <c r="DI25" s="196"/>
    </row>
    <row r="26" spans="1:120" ht="15.5" x14ac:dyDescent="0.35">
      <c r="A26" s="14" t="s">
        <v>27</v>
      </c>
      <c r="B26" s="6" t="s">
        <v>31</v>
      </c>
      <c r="C26" s="198">
        <v>196.503730769231</v>
      </c>
      <c r="D26" s="198">
        <v>314.85975524475498</v>
      </c>
      <c r="E26" s="202">
        <v>486.33832526881702</v>
      </c>
      <c r="R26" s="196"/>
      <c r="AF26" s="196"/>
      <c r="AG26" s="11" t="s">
        <v>98</v>
      </c>
      <c r="AM26" s="11" t="s">
        <v>518</v>
      </c>
      <c r="AW26" s="196"/>
      <c r="AX26" s="11" t="s">
        <v>103</v>
      </c>
      <c r="BD26" s="11" t="s">
        <v>523</v>
      </c>
      <c r="BO26" s="196"/>
      <c r="BP26" s="14" t="s">
        <v>27</v>
      </c>
      <c r="BQ26" s="6" t="s">
        <v>31</v>
      </c>
      <c r="BR26" s="270">
        <v>196.503730769231</v>
      </c>
      <c r="BS26" s="270">
        <v>314.85975524475498</v>
      </c>
      <c r="BT26" s="274">
        <v>486.33832526881702</v>
      </c>
      <c r="CD26" s="196"/>
      <c r="CE26" s="11" t="s">
        <v>113</v>
      </c>
      <c r="CK26" s="11" t="s">
        <v>533</v>
      </c>
      <c r="CS26" s="196"/>
      <c r="CT26" s="11" t="s">
        <v>118</v>
      </c>
      <c r="CZ26" s="11" t="s">
        <v>538</v>
      </c>
      <c r="DI26" s="196"/>
      <c r="DJ26" s="11" t="s">
        <v>123</v>
      </c>
      <c r="DP26" s="11" t="s">
        <v>543</v>
      </c>
    </row>
    <row r="27" spans="1:120" x14ac:dyDescent="0.35">
      <c r="R27" s="196"/>
      <c r="AF27" s="196"/>
      <c r="AG27" s="2" t="s">
        <v>24</v>
      </c>
      <c r="AH27" s="2"/>
      <c r="AI27" s="2"/>
      <c r="AJ27" s="2"/>
      <c r="AK27" s="2"/>
      <c r="AW27" s="196"/>
      <c r="AX27" s="2" t="s">
        <v>24</v>
      </c>
      <c r="AY27" s="2"/>
      <c r="AZ27" s="2"/>
      <c r="BA27" s="2"/>
      <c r="BB27" s="2"/>
      <c r="BO27" s="196"/>
      <c r="CD27" s="196"/>
      <c r="CE27" s="2" t="s">
        <v>24</v>
      </c>
      <c r="CF27" s="2"/>
      <c r="CG27" s="2"/>
      <c r="CH27" s="2"/>
      <c r="CI27" s="2"/>
      <c r="CS27" s="196"/>
      <c r="CT27" s="2" t="s">
        <v>24</v>
      </c>
      <c r="CU27" s="2"/>
      <c r="CV27" s="2"/>
      <c r="CW27" s="2"/>
      <c r="CX27" s="2"/>
      <c r="DI27" s="196"/>
      <c r="DJ27" s="2" t="s">
        <v>24</v>
      </c>
      <c r="DK27" s="2"/>
      <c r="DL27" s="2"/>
      <c r="DM27" s="2"/>
      <c r="DN27" s="2"/>
    </row>
    <row r="28" spans="1:120" x14ac:dyDescent="0.35">
      <c r="R28" s="196"/>
      <c r="AF28" s="196"/>
      <c r="AG28" s="12" t="s">
        <v>18</v>
      </c>
      <c r="AH28" s="15" t="s">
        <v>34</v>
      </c>
      <c r="AI28" s="215" t="s">
        <v>20</v>
      </c>
      <c r="AJ28" s="215" t="s">
        <v>21</v>
      </c>
      <c r="AK28" s="218" t="s">
        <v>22</v>
      </c>
      <c r="AW28" s="196"/>
      <c r="AX28" s="12" t="s">
        <v>18</v>
      </c>
      <c r="AY28" s="15" t="s">
        <v>34</v>
      </c>
      <c r="AZ28" s="245" t="s">
        <v>20</v>
      </c>
      <c r="BA28" s="245" t="s">
        <v>21</v>
      </c>
      <c r="BB28" s="248" t="s">
        <v>22</v>
      </c>
      <c r="BO28" s="196"/>
      <c r="CD28" s="196"/>
      <c r="CE28" s="12" t="s">
        <v>18</v>
      </c>
      <c r="CF28" s="15" t="s">
        <v>34</v>
      </c>
      <c r="CG28" s="305" t="s">
        <v>20</v>
      </c>
      <c r="CH28" s="305" t="s">
        <v>21</v>
      </c>
      <c r="CI28" s="308" t="s">
        <v>22</v>
      </c>
      <c r="CS28" s="196"/>
      <c r="CT28" s="12" t="s">
        <v>18</v>
      </c>
      <c r="CU28" s="15" t="s">
        <v>34</v>
      </c>
      <c r="CV28" s="335" t="s">
        <v>20</v>
      </c>
      <c r="CW28" s="335" t="s">
        <v>21</v>
      </c>
      <c r="CX28" s="338" t="s">
        <v>22</v>
      </c>
      <c r="DI28" s="196"/>
      <c r="DJ28" s="12" t="s">
        <v>18</v>
      </c>
      <c r="DK28" s="15" t="s">
        <v>34</v>
      </c>
      <c r="DL28" s="365" t="s">
        <v>20</v>
      </c>
      <c r="DM28" s="365" t="s">
        <v>21</v>
      </c>
      <c r="DN28" s="368" t="s">
        <v>22</v>
      </c>
    </row>
    <row r="29" spans="1:120" x14ac:dyDescent="0.35">
      <c r="R29" s="196"/>
      <c r="AF29" s="196"/>
      <c r="AG29" s="12" t="s">
        <v>23</v>
      </c>
      <c r="AH29" s="15" t="s">
        <v>35</v>
      </c>
      <c r="AI29" s="215">
        <v>218.17777331425299</v>
      </c>
      <c r="AJ29" s="215">
        <v>316.49096506461098</v>
      </c>
      <c r="AK29" s="218">
        <v>465.08787123001298</v>
      </c>
      <c r="AW29" s="196"/>
      <c r="AX29" s="12" t="s">
        <v>94</v>
      </c>
      <c r="AY29" s="15" t="s">
        <v>35</v>
      </c>
      <c r="AZ29" s="245">
        <v>825.02781203508596</v>
      </c>
      <c r="BA29" s="245">
        <v>1160.4472042805801</v>
      </c>
      <c r="BB29" s="248">
        <v>1652.2345338658799</v>
      </c>
      <c r="BO29" s="196"/>
      <c r="CD29" s="196"/>
      <c r="CE29" s="12" t="s">
        <v>94</v>
      </c>
      <c r="CF29" s="15" t="s">
        <v>42</v>
      </c>
      <c r="CG29" s="305">
        <v>703.27093803934099</v>
      </c>
      <c r="CH29" s="305">
        <v>947.03377091499704</v>
      </c>
      <c r="CI29" s="308">
        <v>1287.3858654220901</v>
      </c>
      <c r="CS29" s="196"/>
      <c r="CT29" s="12" t="s">
        <v>23</v>
      </c>
      <c r="CU29" s="15" t="s">
        <v>58</v>
      </c>
      <c r="CV29" s="335">
        <v>224.466213817663</v>
      </c>
      <c r="CW29" s="335">
        <v>321.42948524426799</v>
      </c>
      <c r="CX29" s="338">
        <v>469.48742654771303</v>
      </c>
      <c r="DI29" s="196"/>
      <c r="DJ29" s="12" t="s">
        <v>94</v>
      </c>
      <c r="DK29" s="15" t="s">
        <v>58</v>
      </c>
      <c r="DL29" s="365">
        <v>863.99964585367104</v>
      </c>
      <c r="DM29" s="365">
        <v>1190.2347649763101</v>
      </c>
      <c r="DN29" s="368">
        <v>1682.83137690483</v>
      </c>
    </row>
    <row r="30" spans="1:120" ht="15.5" x14ac:dyDescent="0.35">
      <c r="R30" s="196"/>
      <c r="AF30" s="196"/>
      <c r="AG30" s="13" t="s">
        <v>25</v>
      </c>
      <c r="AH30" s="2" t="s">
        <v>35</v>
      </c>
      <c r="AI30" s="217">
        <v>213.992611308634</v>
      </c>
      <c r="AJ30" s="217">
        <v>309.43658816705101</v>
      </c>
      <c r="AK30" s="219">
        <v>453.77156451919302</v>
      </c>
      <c r="AW30" s="196"/>
      <c r="AX30" s="13" t="s">
        <v>95</v>
      </c>
      <c r="AY30" s="2" t="s">
        <v>35</v>
      </c>
      <c r="AZ30" s="247">
        <v>858.52456564203203</v>
      </c>
      <c r="BA30" s="247">
        <v>1222.0214967438801</v>
      </c>
      <c r="BB30" s="249">
        <v>1750.6545057342501</v>
      </c>
      <c r="BO30" s="196"/>
      <c r="BP30" s="11" t="s">
        <v>108</v>
      </c>
      <c r="BV30" s="11" t="s">
        <v>528</v>
      </c>
      <c r="CD30" s="196"/>
      <c r="CE30" s="13" t="s">
        <v>95</v>
      </c>
      <c r="CF30" s="2" t="s">
        <v>42</v>
      </c>
      <c r="CG30" s="307">
        <v>745.44186076380299</v>
      </c>
      <c r="CH30" s="307">
        <v>1010.56253805529</v>
      </c>
      <c r="CI30" s="309">
        <v>1388.2056051709999</v>
      </c>
      <c r="CS30" s="196"/>
      <c r="CT30" s="13" t="s">
        <v>25</v>
      </c>
      <c r="CU30" s="2" t="s">
        <v>58</v>
      </c>
      <c r="CV30" s="337">
        <v>221.578127570406</v>
      </c>
      <c r="CW30" s="337">
        <v>316.17220080409697</v>
      </c>
      <c r="CX30" s="339">
        <v>459.697460124484</v>
      </c>
      <c r="DI30" s="196"/>
      <c r="DJ30" s="13" t="s">
        <v>95</v>
      </c>
      <c r="DK30" s="2" t="s">
        <v>58</v>
      </c>
      <c r="DL30" s="367">
        <v>908.47554198170997</v>
      </c>
      <c r="DM30" s="367">
        <v>1260.8231053529601</v>
      </c>
      <c r="DN30" s="369">
        <v>1784.19523906941</v>
      </c>
    </row>
    <row r="31" spans="1:120" x14ac:dyDescent="0.35">
      <c r="R31" s="196"/>
      <c r="AF31" s="196"/>
      <c r="AG31" s="13" t="s">
        <v>26</v>
      </c>
      <c r="AH31" s="2" t="s">
        <v>35</v>
      </c>
      <c r="AI31" s="217">
        <v>237.56088269790999</v>
      </c>
      <c r="AJ31" s="217">
        <v>350.96145754195402</v>
      </c>
      <c r="AK31" s="219">
        <v>519.17006685176705</v>
      </c>
      <c r="AW31" s="196"/>
      <c r="AX31" s="13" t="s">
        <v>96</v>
      </c>
      <c r="AY31" s="2" t="s">
        <v>35</v>
      </c>
      <c r="AZ31" s="247">
        <v>808.42666666666696</v>
      </c>
      <c r="BA31" s="247">
        <v>1165.5980159671999</v>
      </c>
      <c r="BB31" s="249">
        <v>1666.6974340659301</v>
      </c>
      <c r="BO31" s="196"/>
      <c r="BP31" s="2" t="s">
        <v>24</v>
      </c>
      <c r="BQ31" s="2"/>
      <c r="BR31" s="2"/>
      <c r="BS31" s="2"/>
      <c r="BT31" s="2"/>
      <c r="CD31" s="196"/>
      <c r="CE31" s="13" t="s">
        <v>96</v>
      </c>
      <c r="CF31" s="2" t="s">
        <v>42</v>
      </c>
      <c r="CG31" s="307">
        <v>713.72679120879104</v>
      </c>
      <c r="CH31" s="307">
        <v>968.39967032967002</v>
      </c>
      <c r="CI31" s="309">
        <v>1326.9131763285</v>
      </c>
      <c r="CS31" s="196"/>
      <c r="CT31" s="13" t="s">
        <v>26</v>
      </c>
      <c r="CU31" s="2" t="s">
        <v>58</v>
      </c>
      <c r="CV31" s="337">
        <v>245.77123924387999</v>
      </c>
      <c r="CW31" s="337">
        <v>357.40025255877998</v>
      </c>
      <c r="CX31" s="339">
        <v>523.86341137595105</v>
      </c>
      <c r="DI31" s="196"/>
      <c r="DJ31" s="13" t="s">
        <v>96</v>
      </c>
      <c r="DK31" s="2" t="s">
        <v>58</v>
      </c>
      <c r="DL31" s="367">
        <v>870.289673913044</v>
      </c>
      <c r="DM31" s="367">
        <v>1212.8152242911999</v>
      </c>
      <c r="DN31" s="369">
        <v>1713.7043333333299</v>
      </c>
    </row>
    <row r="32" spans="1:120" x14ac:dyDescent="0.35">
      <c r="R32" s="196"/>
      <c r="AF32" s="196"/>
      <c r="AG32" s="13" t="s">
        <v>27</v>
      </c>
      <c r="AH32" s="2" t="s">
        <v>35</v>
      </c>
      <c r="AI32" s="217">
        <v>211.09849045761001</v>
      </c>
      <c r="AJ32" s="217">
        <v>310.886889632107</v>
      </c>
      <c r="AK32" s="219">
        <v>459.12625000000003</v>
      </c>
      <c r="AW32" s="196"/>
      <c r="AX32" s="13" t="s">
        <v>94</v>
      </c>
      <c r="AY32" s="2" t="s">
        <v>36</v>
      </c>
      <c r="AZ32" s="247">
        <v>672.528865585586</v>
      </c>
      <c r="BA32" s="247">
        <v>996.05121093898299</v>
      </c>
      <c r="BB32" s="249">
        <v>1487.29684016387</v>
      </c>
      <c r="BO32" s="196"/>
      <c r="BP32" s="12" t="s">
        <v>18</v>
      </c>
      <c r="BQ32" s="15" t="s">
        <v>34</v>
      </c>
      <c r="BR32" s="275" t="s">
        <v>20</v>
      </c>
      <c r="BS32" s="275" t="s">
        <v>21</v>
      </c>
      <c r="BT32" s="278" t="s">
        <v>22</v>
      </c>
      <c r="CD32" s="196"/>
      <c r="CE32" s="13" t="s">
        <v>94</v>
      </c>
      <c r="CF32" s="2" t="s">
        <v>43</v>
      </c>
      <c r="CG32" s="307">
        <v>982.78475842041098</v>
      </c>
      <c r="CH32" s="307">
        <v>1475.87729398291</v>
      </c>
      <c r="CI32" s="309">
        <v>2129.8220990872601</v>
      </c>
      <c r="CS32" s="196"/>
      <c r="CT32" s="13" t="s">
        <v>27</v>
      </c>
      <c r="CU32" s="2" t="s">
        <v>58</v>
      </c>
      <c r="CV32" s="337">
        <v>221.77347826087001</v>
      </c>
      <c r="CW32" s="337">
        <v>320.1152090301</v>
      </c>
      <c r="CX32" s="339">
        <v>466.22750955566198</v>
      </c>
      <c r="DI32" s="196"/>
      <c r="DJ32" s="13" t="s">
        <v>94</v>
      </c>
      <c r="DK32" s="2" t="s">
        <v>59</v>
      </c>
      <c r="DL32" s="367">
        <v>459.86253550128401</v>
      </c>
      <c r="DM32" s="367">
        <v>863.14318867173404</v>
      </c>
      <c r="DN32" s="369">
        <v>1367.9151402729899</v>
      </c>
    </row>
    <row r="33" spans="18:120" x14ac:dyDescent="0.35">
      <c r="R33" s="196"/>
      <c r="AF33" s="196"/>
      <c r="AG33" s="13" t="s">
        <v>23</v>
      </c>
      <c r="AH33" s="2" t="s">
        <v>36</v>
      </c>
      <c r="AI33" s="217">
        <v>174.037010726495</v>
      </c>
      <c r="AJ33" s="217">
        <v>278.67145579181698</v>
      </c>
      <c r="AK33" s="219">
        <v>431.42647171303997</v>
      </c>
      <c r="AW33" s="196"/>
      <c r="AX33" s="13" t="s">
        <v>95</v>
      </c>
      <c r="AY33" s="2" t="s">
        <v>36</v>
      </c>
      <c r="AZ33" s="247">
        <v>727.49728932702703</v>
      </c>
      <c r="BA33" s="247">
        <v>1067.9206553501001</v>
      </c>
      <c r="BB33" s="249">
        <v>1567.1670685812901</v>
      </c>
      <c r="BO33" s="196"/>
      <c r="BP33" s="12" t="s">
        <v>23</v>
      </c>
      <c r="BQ33" s="15" t="s">
        <v>42</v>
      </c>
      <c r="BR33" s="275">
        <v>183.90215792687599</v>
      </c>
      <c r="BS33" s="275">
        <v>256.39737366375402</v>
      </c>
      <c r="BT33" s="278">
        <v>369.04930997980603</v>
      </c>
      <c r="CD33" s="196"/>
      <c r="CE33" s="13" t="s">
        <v>95</v>
      </c>
      <c r="CF33" s="2" t="s">
        <v>43</v>
      </c>
      <c r="CG33" s="307">
        <v>1088.4237556753501</v>
      </c>
      <c r="CH33" s="307">
        <v>1558.55520928634</v>
      </c>
      <c r="CI33" s="309">
        <v>2263.8121551111899</v>
      </c>
      <c r="CS33" s="196"/>
      <c r="CT33" s="13" t="s">
        <v>23</v>
      </c>
      <c r="CU33" s="2" t="s">
        <v>59</v>
      </c>
      <c r="CV33" s="337">
        <v>153.55506669320201</v>
      </c>
      <c r="CW33" s="337">
        <v>263.33421148491499</v>
      </c>
      <c r="CX33" s="339">
        <v>421.03395441011099</v>
      </c>
      <c r="DI33" s="196"/>
      <c r="DJ33" s="13" t="s">
        <v>95</v>
      </c>
      <c r="DK33" s="2" t="s">
        <v>59</v>
      </c>
      <c r="DL33" s="367">
        <v>445.76826570128901</v>
      </c>
      <c r="DM33" s="367">
        <v>825.06293668661101</v>
      </c>
      <c r="DN33" s="369">
        <v>1378.21225504522</v>
      </c>
    </row>
    <row r="34" spans="18:120" x14ac:dyDescent="0.35">
      <c r="R34" s="196"/>
      <c r="AF34" s="196"/>
      <c r="AG34" s="13" t="s">
        <v>25</v>
      </c>
      <c r="AH34" s="2" t="s">
        <v>36</v>
      </c>
      <c r="AI34" s="217">
        <v>172.55504303574401</v>
      </c>
      <c r="AJ34" s="217">
        <v>267.28383043579402</v>
      </c>
      <c r="AK34" s="219">
        <v>414.09257221424298</v>
      </c>
      <c r="AW34" s="196"/>
      <c r="AX34" s="14" t="s">
        <v>96</v>
      </c>
      <c r="AY34" s="6" t="s">
        <v>36</v>
      </c>
      <c r="AZ34" s="246">
        <v>693.88969017478996</v>
      </c>
      <c r="BA34" s="246">
        <v>1030.6511111111099</v>
      </c>
      <c r="BB34" s="250">
        <v>1497.1985241545899</v>
      </c>
      <c r="BO34" s="196"/>
      <c r="BP34" s="13" t="s">
        <v>25</v>
      </c>
      <c r="BQ34" s="2" t="s">
        <v>42</v>
      </c>
      <c r="BR34" s="277">
        <v>185.543934167336</v>
      </c>
      <c r="BS34" s="277">
        <v>255.2621407414</v>
      </c>
      <c r="BT34" s="279">
        <v>363.07146586661202</v>
      </c>
      <c r="CD34" s="196"/>
      <c r="CE34" s="13" t="s">
        <v>96</v>
      </c>
      <c r="CF34" s="2" t="s">
        <v>43</v>
      </c>
      <c r="CG34" s="307">
        <v>1047.0550424032499</v>
      </c>
      <c r="CH34" s="307">
        <v>1518.1975</v>
      </c>
      <c r="CI34" s="309">
        <v>2216.5993116340201</v>
      </c>
      <c r="CS34" s="196"/>
      <c r="CT34" s="13" t="s">
        <v>25</v>
      </c>
      <c r="CU34" s="2" t="s">
        <v>59</v>
      </c>
      <c r="CV34" s="337">
        <v>152.60735136608099</v>
      </c>
      <c r="CW34" s="337">
        <v>254.49862475776399</v>
      </c>
      <c r="CX34" s="339">
        <v>401.38343877270501</v>
      </c>
      <c r="DI34" s="196"/>
      <c r="DJ34" s="14" t="s">
        <v>96</v>
      </c>
      <c r="DK34" s="6" t="s">
        <v>59</v>
      </c>
      <c r="DL34" s="366">
        <v>428.34109890109897</v>
      </c>
      <c r="DM34" s="366">
        <v>798.54263736263704</v>
      </c>
      <c r="DN34" s="370">
        <v>1304.1737741935499</v>
      </c>
    </row>
    <row r="35" spans="18:120" x14ac:dyDescent="0.35">
      <c r="R35" s="196"/>
      <c r="AF35" s="196"/>
      <c r="AG35" s="13" t="s">
        <v>26</v>
      </c>
      <c r="AH35" s="2" t="s">
        <v>36</v>
      </c>
      <c r="AI35" s="217">
        <v>182.95424554900401</v>
      </c>
      <c r="AJ35" s="217">
        <v>300.41729375999699</v>
      </c>
      <c r="AK35" s="219">
        <v>456.44001474308499</v>
      </c>
      <c r="AW35" s="196"/>
      <c r="BO35" s="196"/>
      <c r="BP35" s="13" t="s">
        <v>26</v>
      </c>
      <c r="BQ35" s="2" t="s">
        <v>42</v>
      </c>
      <c r="BR35" s="277">
        <v>206.01445390801101</v>
      </c>
      <c r="BS35" s="277">
        <v>287.31707198221602</v>
      </c>
      <c r="BT35" s="279">
        <v>414.84543225258801</v>
      </c>
      <c r="CD35" s="196"/>
      <c r="CE35" s="13" t="s">
        <v>94</v>
      </c>
      <c r="CF35" s="2" t="s">
        <v>44</v>
      </c>
      <c r="CG35" s="307">
        <v>1215.2765519814</v>
      </c>
      <c r="CH35" s="307">
        <v>1701.27537946648</v>
      </c>
      <c r="CI35" s="309">
        <v>2389.4089172660902</v>
      </c>
      <c r="CS35" s="196"/>
      <c r="CT35" s="13" t="s">
        <v>26</v>
      </c>
      <c r="CU35" s="2" t="s">
        <v>59</v>
      </c>
      <c r="CV35" s="337">
        <v>167.684193095848</v>
      </c>
      <c r="CW35" s="337">
        <v>281.80806135233001</v>
      </c>
      <c r="CX35" s="339">
        <v>455.06027047037998</v>
      </c>
      <c r="DI35" s="196"/>
    </row>
    <row r="36" spans="18:120" x14ac:dyDescent="0.35">
      <c r="R36" s="196"/>
      <c r="AF36" s="196"/>
      <c r="AG36" s="14" t="s">
        <v>27</v>
      </c>
      <c r="AH36" s="6" t="s">
        <v>36</v>
      </c>
      <c r="AI36" s="216">
        <v>186.40988533206001</v>
      </c>
      <c r="AJ36" s="216">
        <v>282.41315188193403</v>
      </c>
      <c r="AK36" s="220">
        <v>424.87465571662398</v>
      </c>
      <c r="AW36" s="196"/>
      <c r="BO36" s="196"/>
      <c r="BP36" s="13" t="s">
        <v>27</v>
      </c>
      <c r="BQ36" s="2" t="s">
        <v>42</v>
      </c>
      <c r="BR36" s="277">
        <v>184.48946031745999</v>
      </c>
      <c r="BS36" s="277">
        <v>258.21919354838701</v>
      </c>
      <c r="BT36" s="279">
        <v>369.27383333333398</v>
      </c>
      <c r="CD36" s="196"/>
      <c r="CE36" s="13" t="s">
        <v>95</v>
      </c>
      <c r="CF36" s="2" t="s">
        <v>44</v>
      </c>
      <c r="CG36" s="307">
        <v>1258.7523679744099</v>
      </c>
      <c r="CH36" s="307">
        <v>1797.6010682241399</v>
      </c>
      <c r="CI36" s="309">
        <v>2562.6633962585101</v>
      </c>
      <c r="CS36" s="196"/>
      <c r="CT36" s="14" t="s">
        <v>27</v>
      </c>
      <c r="CU36" s="6" t="s">
        <v>59</v>
      </c>
      <c r="CV36" s="336">
        <v>149.35938888888899</v>
      </c>
      <c r="CW36" s="336">
        <v>249.29558139534899</v>
      </c>
      <c r="CX36" s="340">
        <v>402.00704770531399</v>
      </c>
      <c r="DI36" s="196"/>
    </row>
    <row r="37" spans="18:120" x14ac:dyDescent="0.35">
      <c r="R37" s="196"/>
      <c r="AF37" s="196"/>
      <c r="AW37" s="196"/>
      <c r="BO37" s="196"/>
      <c r="BP37" s="13" t="s">
        <v>23</v>
      </c>
      <c r="BQ37" s="2" t="s">
        <v>43</v>
      </c>
      <c r="BR37" s="277">
        <v>266.59378380817202</v>
      </c>
      <c r="BS37" s="277">
        <v>411.370776338729</v>
      </c>
      <c r="BT37" s="279">
        <v>632.68836721638695</v>
      </c>
      <c r="CD37" s="196"/>
      <c r="CE37" s="13" t="s">
        <v>96</v>
      </c>
      <c r="CF37" s="2" t="s">
        <v>44</v>
      </c>
      <c r="CG37" s="307">
        <v>1114.4994322344401</v>
      </c>
      <c r="CH37" s="307">
        <v>1573.6101086956501</v>
      </c>
      <c r="CI37" s="309">
        <v>2212.0797282608701</v>
      </c>
      <c r="CS37" s="196"/>
      <c r="DI37" s="196"/>
    </row>
    <row r="38" spans="18:120" x14ac:dyDescent="0.35">
      <c r="R38" s="196"/>
      <c r="AF38" s="196"/>
      <c r="AW38" s="196"/>
      <c r="BO38" s="196"/>
      <c r="BP38" s="13" t="s">
        <v>25</v>
      </c>
      <c r="BQ38" s="2" t="s">
        <v>43</v>
      </c>
      <c r="BR38" s="277">
        <v>284.55350937406098</v>
      </c>
      <c r="BS38" s="277">
        <v>416.579147714599</v>
      </c>
      <c r="BT38" s="279">
        <v>622.18883670438402</v>
      </c>
      <c r="CD38" s="196"/>
      <c r="CE38" s="13" t="s">
        <v>94</v>
      </c>
      <c r="CF38" s="2" t="s">
        <v>45</v>
      </c>
      <c r="CG38" s="307">
        <v>893.97646933159103</v>
      </c>
      <c r="CH38" s="307">
        <v>1253.80323126075</v>
      </c>
      <c r="CI38" s="309">
        <v>1771.5555532558999</v>
      </c>
      <c r="CS38" s="196"/>
      <c r="DI38" s="196"/>
    </row>
    <row r="39" spans="18:120" x14ac:dyDescent="0.35">
      <c r="R39" s="196"/>
      <c r="AF39" s="196"/>
      <c r="AW39" s="196"/>
      <c r="BO39" s="196"/>
      <c r="BP39" s="13" t="s">
        <v>26</v>
      </c>
      <c r="BQ39" s="2" t="s">
        <v>43</v>
      </c>
      <c r="BR39" s="277">
        <v>295.51110219255702</v>
      </c>
      <c r="BS39" s="277">
        <v>445.04287446864799</v>
      </c>
      <c r="BT39" s="279">
        <v>682.02048496766201</v>
      </c>
      <c r="CD39" s="196"/>
      <c r="CE39" s="13" t="s">
        <v>95</v>
      </c>
      <c r="CF39" s="2" t="s">
        <v>45</v>
      </c>
      <c r="CG39" s="307">
        <v>901.50250192732301</v>
      </c>
      <c r="CH39" s="307">
        <v>1279.2319123372299</v>
      </c>
      <c r="CI39" s="309">
        <v>1811.83766537172</v>
      </c>
      <c r="CS39" s="196"/>
      <c r="DI39" s="196"/>
    </row>
    <row r="40" spans="18:120" x14ac:dyDescent="0.35">
      <c r="R40" s="196"/>
      <c r="AF40" s="196"/>
      <c r="AW40" s="196"/>
      <c r="BO40" s="196"/>
      <c r="BP40" s="13" t="s">
        <v>27</v>
      </c>
      <c r="BQ40" s="2" t="s">
        <v>43</v>
      </c>
      <c r="BR40" s="277">
        <v>254.46222222222201</v>
      </c>
      <c r="BS40" s="277">
        <v>388.37934782608698</v>
      </c>
      <c r="BT40" s="279">
        <v>585.81299395161295</v>
      </c>
      <c r="CD40" s="196"/>
      <c r="CE40" s="13" t="s">
        <v>96</v>
      </c>
      <c r="CF40" s="2" t="s">
        <v>45</v>
      </c>
      <c r="CG40" s="307">
        <v>856.32043869731797</v>
      </c>
      <c r="CH40" s="307">
        <v>1237.9899047619001</v>
      </c>
      <c r="CI40" s="309">
        <v>1756.0053333333301</v>
      </c>
      <c r="CS40" s="196"/>
      <c r="DI40" s="196"/>
    </row>
    <row r="41" spans="18:120" x14ac:dyDescent="0.35">
      <c r="R41" s="196"/>
      <c r="AF41" s="196"/>
      <c r="AW41" s="196"/>
      <c r="BO41" s="196"/>
      <c r="BP41" s="13" t="s">
        <v>23</v>
      </c>
      <c r="BQ41" s="2" t="s">
        <v>44</v>
      </c>
      <c r="BR41" s="277">
        <v>312.05007648335197</v>
      </c>
      <c r="BS41" s="277">
        <v>461.72867039507099</v>
      </c>
      <c r="BT41" s="279">
        <v>688.45049305473594</v>
      </c>
      <c r="CD41" s="196"/>
      <c r="CE41" s="13" t="s">
        <v>94</v>
      </c>
      <c r="CF41" s="2" t="s">
        <v>31</v>
      </c>
      <c r="CG41" s="307">
        <v>817.96415739081795</v>
      </c>
      <c r="CH41" s="307">
        <v>1153.8998165926901</v>
      </c>
      <c r="CI41" s="309">
        <v>1648.1127897224301</v>
      </c>
      <c r="CS41" s="196"/>
      <c r="DI41" s="196"/>
    </row>
    <row r="42" spans="18:120" x14ac:dyDescent="0.35">
      <c r="R42" s="196"/>
      <c r="AF42" s="196"/>
      <c r="AW42" s="196"/>
      <c r="BO42" s="196"/>
      <c r="BP42" s="13" t="s">
        <v>25</v>
      </c>
      <c r="BQ42" s="2" t="s">
        <v>44</v>
      </c>
      <c r="BR42" s="277">
        <v>314.94671964742298</v>
      </c>
      <c r="BS42" s="277">
        <v>458.498728646058</v>
      </c>
      <c r="BT42" s="279">
        <v>677.82756803996006</v>
      </c>
      <c r="CD42" s="196"/>
      <c r="CE42" s="13" t="s">
        <v>95</v>
      </c>
      <c r="CF42" s="2" t="s">
        <v>31</v>
      </c>
      <c r="CG42" s="307">
        <v>852.62999068596605</v>
      </c>
      <c r="CH42" s="307">
        <v>1214.9555142789</v>
      </c>
      <c r="CI42" s="309">
        <v>1742.1812550555801</v>
      </c>
      <c r="CS42" s="196"/>
      <c r="DI42" s="196"/>
    </row>
    <row r="43" spans="18:120" x14ac:dyDescent="0.35">
      <c r="R43" s="196"/>
      <c r="AF43" s="196"/>
      <c r="AW43" s="196"/>
      <c r="BO43" s="196"/>
      <c r="BP43" s="13" t="s">
        <v>26</v>
      </c>
      <c r="BQ43" s="2" t="s">
        <v>44</v>
      </c>
      <c r="BR43" s="277">
        <v>321.470502427653</v>
      </c>
      <c r="BS43" s="277">
        <v>469.680703157518</v>
      </c>
      <c r="BT43" s="279">
        <v>692.38984611699698</v>
      </c>
      <c r="CD43" s="196"/>
      <c r="CE43" s="14" t="s">
        <v>96</v>
      </c>
      <c r="CF43" s="6" t="s">
        <v>31</v>
      </c>
      <c r="CG43" s="306">
        <v>801.68391666666696</v>
      </c>
      <c r="CH43" s="306">
        <v>1158.4465358422899</v>
      </c>
      <c r="CI43" s="310">
        <v>1658.17266360435</v>
      </c>
      <c r="CS43" s="196"/>
      <c r="DI43" s="196"/>
    </row>
    <row r="44" spans="18:120" x14ac:dyDescent="0.35">
      <c r="R44" s="196"/>
      <c r="AF44" s="196"/>
      <c r="AW44" s="196"/>
      <c r="BO44" s="196"/>
      <c r="BP44" s="13" t="s">
        <v>27</v>
      </c>
      <c r="BQ44" s="2" t="s">
        <v>44</v>
      </c>
      <c r="BR44" s="277">
        <v>280.01548890063401</v>
      </c>
      <c r="BS44" s="277">
        <v>406.56166666666701</v>
      </c>
      <c r="BT44" s="279">
        <v>595.52662207357901</v>
      </c>
      <c r="CD44" s="196"/>
      <c r="CS44" s="196"/>
      <c r="DI44" s="196"/>
    </row>
    <row r="45" spans="18:120" x14ac:dyDescent="0.35">
      <c r="R45" s="196"/>
      <c r="AF45" s="196"/>
      <c r="AW45" s="196"/>
      <c r="BO45" s="196"/>
      <c r="BP45" s="13" t="s">
        <v>23</v>
      </c>
      <c r="BQ45" s="2" t="s">
        <v>45</v>
      </c>
      <c r="BR45" s="277">
        <v>234.95154147709999</v>
      </c>
      <c r="BS45" s="277">
        <v>340.19857589431899</v>
      </c>
      <c r="BT45" s="279">
        <v>493.01826090713598</v>
      </c>
      <c r="CD45" s="196"/>
      <c r="CS45" s="196"/>
      <c r="DI45" s="196"/>
    </row>
    <row r="46" spans="18:120" x14ac:dyDescent="0.35">
      <c r="R46" s="196"/>
      <c r="AF46" s="196"/>
      <c r="AW46" s="196"/>
      <c r="BO46" s="196"/>
      <c r="BP46" s="13" t="s">
        <v>25</v>
      </c>
      <c r="BQ46" s="2" t="s">
        <v>45</v>
      </c>
      <c r="BR46" s="277">
        <v>227.00314306480701</v>
      </c>
      <c r="BS46" s="277">
        <v>328.883479770284</v>
      </c>
      <c r="BT46" s="279">
        <v>476.860185627053</v>
      </c>
      <c r="CD46" s="196"/>
      <c r="CS46" s="196"/>
      <c r="DI46" s="196"/>
    </row>
    <row r="47" spans="18:120" x14ac:dyDescent="0.35">
      <c r="R47" s="196"/>
      <c r="AF47" s="196"/>
      <c r="AW47" s="196"/>
      <c r="BO47" s="196"/>
      <c r="BP47" s="13" t="s">
        <v>26</v>
      </c>
      <c r="BQ47" s="2" t="s">
        <v>45</v>
      </c>
      <c r="BR47" s="277">
        <v>252.48752706846599</v>
      </c>
      <c r="BS47" s="277">
        <v>372.39302594092101</v>
      </c>
      <c r="BT47" s="279">
        <v>545.19559420125995</v>
      </c>
      <c r="CD47" s="196"/>
      <c r="CS47" s="196"/>
      <c r="DI47" s="196"/>
    </row>
    <row r="48" spans="18:120" ht="15.5" x14ac:dyDescent="0.35">
      <c r="R48" s="196"/>
      <c r="AF48" s="196"/>
      <c r="AG48" s="11" t="s">
        <v>99</v>
      </c>
      <c r="AM48" s="11" t="s">
        <v>519</v>
      </c>
      <c r="AW48" s="196"/>
      <c r="AX48" s="11" t="s">
        <v>104</v>
      </c>
      <c r="BD48" s="11" t="s">
        <v>524</v>
      </c>
      <c r="BO48" s="196"/>
      <c r="BP48" s="13" t="s">
        <v>27</v>
      </c>
      <c r="BQ48" s="2" t="s">
        <v>45</v>
      </c>
      <c r="BR48" s="277">
        <v>221.843211346793</v>
      </c>
      <c r="BS48" s="277">
        <v>328.00913372092998</v>
      </c>
      <c r="BT48" s="279">
        <v>479.36213043478199</v>
      </c>
      <c r="CD48" s="196"/>
      <c r="CE48" s="11" t="s">
        <v>114</v>
      </c>
      <c r="CK48" s="11" t="s">
        <v>534</v>
      </c>
      <c r="CS48" s="196"/>
      <c r="CT48" s="11" t="s">
        <v>119</v>
      </c>
      <c r="CZ48" s="11" t="s">
        <v>539</v>
      </c>
      <c r="DI48" s="196"/>
      <c r="DJ48" s="11" t="s">
        <v>124</v>
      </c>
      <c r="DP48" s="11" t="s">
        <v>544</v>
      </c>
    </row>
    <row r="49" spans="18:118" x14ac:dyDescent="0.35">
      <c r="R49" s="196"/>
      <c r="AF49" s="196"/>
      <c r="AG49" s="2" t="s">
        <v>28</v>
      </c>
      <c r="AH49" s="2"/>
      <c r="AI49" s="2"/>
      <c r="AJ49" s="2"/>
      <c r="AK49" s="2"/>
      <c r="AW49" s="196"/>
      <c r="AX49" s="2" t="s">
        <v>28</v>
      </c>
      <c r="AY49" s="2"/>
      <c r="AZ49" s="2"/>
      <c r="BA49" s="2"/>
      <c r="BB49" s="2"/>
      <c r="BO49" s="196"/>
      <c r="BP49" s="13" t="s">
        <v>23</v>
      </c>
      <c r="BQ49" s="2" t="s">
        <v>31</v>
      </c>
      <c r="BR49" s="277">
        <v>216.184159720727</v>
      </c>
      <c r="BS49" s="277">
        <v>314.74755129205801</v>
      </c>
      <c r="BT49" s="279">
        <v>463.86747450805501</v>
      </c>
      <c r="CD49" s="196"/>
      <c r="CE49" s="2" t="s">
        <v>28</v>
      </c>
      <c r="CF49" s="2"/>
      <c r="CG49" s="2"/>
      <c r="CH49" s="2"/>
      <c r="CI49" s="2"/>
      <c r="CS49" s="196"/>
      <c r="CT49" s="2" t="s">
        <v>28</v>
      </c>
      <c r="CU49" s="2"/>
      <c r="CV49" s="2"/>
      <c r="CW49" s="2"/>
      <c r="CX49" s="2"/>
      <c r="DI49" s="196"/>
      <c r="DJ49" s="2" t="s">
        <v>28</v>
      </c>
      <c r="DK49" s="2"/>
      <c r="DL49" s="2"/>
      <c r="DM49" s="2"/>
      <c r="DN49" s="2"/>
    </row>
    <row r="50" spans="18:118" x14ac:dyDescent="0.35">
      <c r="R50" s="196"/>
      <c r="AF50" s="196"/>
      <c r="AG50" s="12" t="s">
        <v>18</v>
      </c>
      <c r="AH50" s="15" t="s">
        <v>34</v>
      </c>
      <c r="AI50" s="221" t="s">
        <v>20</v>
      </c>
      <c r="AJ50" s="221" t="s">
        <v>21</v>
      </c>
      <c r="AK50" s="224" t="s">
        <v>22</v>
      </c>
      <c r="AW50" s="196"/>
      <c r="AX50" s="12" t="s">
        <v>18</v>
      </c>
      <c r="AY50" s="15" t="s">
        <v>34</v>
      </c>
      <c r="AZ50" s="251" t="s">
        <v>20</v>
      </c>
      <c r="BA50" s="251" t="s">
        <v>21</v>
      </c>
      <c r="BB50" s="254" t="s">
        <v>22</v>
      </c>
      <c r="BO50" s="196"/>
      <c r="BP50" s="13" t="s">
        <v>25</v>
      </c>
      <c r="BQ50" s="2" t="s">
        <v>31</v>
      </c>
      <c r="BR50" s="277">
        <v>211.84450896913299</v>
      </c>
      <c r="BS50" s="277">
        <v>307.58023556004702</v>
      </c>
      <c r="BT50" s="279">
        <v>451.92410295985798</v>
      </c>
      <c r="CD50" s="196"/>
      <c r="CE50" s="12" t="s">
        <v>18</v>
      </c>
      <c r="CF50" s="15" t="s">
        <v>34</v>
      </c>
      <c r="CG50" s="311" t="s">
        <v>20</v>
      </c>
      <c r="CH50" s="311" t="s">
        <v>21</v>
      </c>
      <c r="CI50" s="314" t="s">
        <v>22</v>
      </c>
      <c r="CS50" s="196"/>
      <c r="CT50" s="12" t="s">
        <v>18</v>
      </c>
      <c r="CU50" s="15" t="s">
        <v>34</v>
      </c>
      <c r="CV50" s="341" t="s">
        <v>20</v>
      </c>
      <c r="CW50" s="341" t="s">
        <v>21</v>
      </c>
      <c r="CX50" s="344" t="s">
        <v>22</v>
      </c>
      <c r="DI50" s="196"/>
      <c r="DJ50" s="12" t="s">
        <v>18</v>
      </c>
      <c r="DK50" s="15" t="s">
        <v>34</v>
      </c>
      <c r="DL50" s="371" t="s">
        <v>20</v>
      </c>
      <c r="DM50" s="371" t="s">
        <v>21</v>
      </c>
      <c r="DN50" s="374" t="s">
        <v>22</v>
      </c>
    </row>
    <row r="51" spans="18:118" x14ac:dyDescent="0.35">
      <c r="R51" s="196"/>
      <c r="AF51" s="196"/>
      <c r="AG51" s="12" t="s">
        <v>23</v>
      </c>
      <c r="AH51" s="15" t="s">
        <v>35</v>
      </c>
      <c r="AI51" s="221">
        <v>245.001954040154</v>
      </c>
      <c r="AJ51" s="221">
        <v>378.34304048003497</v>
      </c>
      <c r="AK51" s="224">
        <v>570.24262335518904</v>
      </c>
      <c r="AW51" s="196"/>
      <c r="AX51" s="12" t="s">
        <v>94</v>
      </c>
      <c r="AY51" s="15" t="s">
        <v>35</v>
      </c>
      <c r="AZ51" s="251">
        <v>905.03337981842196</v>
      </c>
      <c r="BA51" s="251">
        <v>1360.6719048308701</v>
      </c>
      <c r="BB51" s="254">
        <v>1990.6320808667001</v>
      </c>
      <c r="BO51" s="196"/>
      <c r="BP51" s="13" t="s">
        <v>26</v>
      </c>
      <c r="BQ51" s="2" t="s">
        <v>31</v>
      </c>
      <c r="BR51" s="277">
        <v>235.064037957057</v>
      </c>
      <c r="BS51" s="277">
        <v>348.442385668469</v>
      </c>
      <c r="BT51" s="279">
        <v>515.85551199977101</v>
      </c>
      <c r="CD51" s="196"/>
      <c r="CE51" s="12" t="s">
        <v>94</v>
      </c>
      <c r="CF51" s="15" t="s">
        <v>42</v>
      </c>
      <c r="CG51" s="311">
        <v>679.89183810282202</v>
      </c>
      <c r="CH51" s="311">
        <v>1036.0815314179299</v>
      </c>
      <c r="CI51" s="314">
        <v>1523.62094006796</v>
      </c>
      <c r="CS51" s="196"/>
      <c r="CT51" s="12" t="s">
        <v>23</v>
      </c>
      <c r="CU51" s="15" t="s">
        <v>58</v>
      </c>
      <c r="CV51" s="341">
        <v>245.672000197524</v>
      </c>
      <c r="CW51" s="341">
        <v>381.340847378707</v>
      </c>
      <c r="CX51" s="344">
        <v>577.85709275663203</v>
      </c>
      <c r="DI51" s="196"/>
      <c r="DJ51" s="12" t="s">
        <v>94</v>
      </c>
      <c r="DK51" s="15" t="s">
        <v>58</v>
      </c>
      <c r="DL51" s="371">
        <v>912.80886026771702</v>
      </c>
      <c r="DM51" s="371">
        <v>1370.94148331765</v>
      </c>
      <c r="DN51" s="374">
        <v>2018.6270844665601</v>
      </c>
    </row>
    <row r="52" spans="18:118" x14ac:dyDescent="0.35">
      <c r="R52" s="196"/>
      <c r="AF52" s="196"/>
      <c r="AG52" s="13" t="s">
        <v>25</v>
      </c>
      <c r="AH52" s="2" t="s">
        <v>35</v>
      </c>
      <c r="AI52" s="223">
        <v>214.48978848297199</v>
      </c>
      <c r="AJ52" s="223">
        <v>337.86992257607898</v>
      </c>
      <c r="AK52" s="225">
        <v>513.69323637180798</v>
      </c>
      <c r="AW52" s="196"/>
      <c r="AX52" s="13" t="s">
        <v>95</v>
      </c>
      <c r="AY52" s="2" t="s">
        <v>35</v>
      </c>
      <c r="AZ52" s="253">
        <v>905.29142045503295</v>
      </c>
      <c r="BA52" s="253">
        <v>1367.8411816108</v>
      </c>
      <c r="BB52" s="255">
        <v>2025.4988406529701</v>
      </c>
      <c r="BO52" s="196"/>
      <c r="BP52" s="14" t="s">
        <v>27</v>
      </c>
      <c r="BQ52" s="6" t="s">
        <v>31</v>
      </c>
      <c r="BR52" s="276">
        <v>209.50677777777801</v>
      </c>
      <c r="BS52" s="276">
        <v>309.11720629047198</v>
      </c>
      <c r="BT52" s="280">
        <v>456.66596774193602</v>
      </c>
      <c r="CD52" s="196"/>
      <c r="CE52" s="13" t="s">
        <v>95</v>
      </c>
      <c r="CF52" s="2" t="s">
        <v>42</v>
      </c>
      <c r="CG52" s="313">
        <v>683.87144023995199</v>
      </c>
      <c r="CH52" s="313">
        <v>1055.8587181313101</v>
      </c>
      <c r="CI52" s="315">
        <v>1571.6914837890599</v>
      </c>
      <c r="CS52" s="196"/>
      <c r="CT52" s="13" t="s">
        <v>25</v>
      </c>
      <c r="CU52" s="2" t="s">
        <v>58</v>
      </c>
      <c r="CV52" s="343">
        <v>214.70664296955701</v>
      </c>
      <c r="CW52" s="343">
        <v>338.31305842687601</v>
      </c>
      <c r="CX52" s="345">
        <v>517.091578137429</v>
      </c>
      <c r="DI52" s="196"/>
      <c r="DJ52" s="13" t="s">
        <v>95</v>
      </c>
      <c r="DK52" s="2" t="s">
        <v>58</v>
      </c>
      <c r="DL52" s="373">
        <v>939.79196385415503</v>
      </c>
      <c r="DM52" s="373">
        <v>1401.4449834021</v>
      </c>
      <c r="DN52" s="375">
        <v>2065.1639040871</v>
      </c>
    </row>
    <row r="53" spans="18:118" x14ac:dyDescent="0.35">
      <c r="R53" s="196"/>
      <c r="AF53" s="196"/>
      <c r="AG53" s="13" t="s">
        <v>26</v>
      </c>
      <c r="AH53" s="2" t="s">
        <v>35</v>
      </c>
      <c r="AI53" s="223">
        <v>239.488558949143</v>
      </c>
      <c r="AJ53" s="223">
        <v>376.22849914386302</v>
      </c>
      <c r="AK53" s="225">
        <v>570.84944991182499</v>
      </c>
      <c r="AW53" s="196"/>
      <c r="AX53" s="13" t="s">
        <v>96</v>
      </c>
      <c r="AY53" s="2" t="s">
        <v>35</v>
      </c>
      <c r="AZ53" s="253">
        <v>863.14865721091201</v>
      </c>
      <c r="BA53" s="253">
        <v>1319.95563218391</v>
      </c>
      <c r="BB53" s="255">
        <v>1949.7626684393999</v>
      </c>
      <c r="BO53" s="196"/>
      <c r="CD53" s="196"/>
      <c r="CE53" s="13" t="s">
        <v>96</v>
      </c>
      <c r="CF53" s="2" t="s">
        <v>42</v>
      </c>
      <c r="CG53" s="313">
        <v>646.56738643150402</v>
      </c>
      <c r="CH53" s="313">
        <v>1002.48245573956</v>
      </c>
      <c r="CI53" s="315">
        <v>1500.2951949384401</v>
      </c>
      <c r="CS53" s="196"/>
      <c r="CT53" s="13" t="s">
        <v>26</v>
      </c>
      <c r="CU53" s="2" t="s">
        <v>58</v>
      </c>
      <c r="CV53" s="343">
        <v>247.72638446301801</v>
      </c>
      <c r="CW53" s="343">
        <v>383.34117817274398</v>
      </c>
      <c r="CX53" s="345">
        <v>578.82306970665195</v>
      </c>
      <c r="DI53" s="196"/>
      <c r="DJ53" s="13" t="s">
        <v>96</v>
      </c>
      <c r="DK53" s="2" t="s">
        <v>58</v>
      </c>
      <c r="DL53" s="373">
        <v>907.88023200350403</v>
      </c>
      <c r="DM53" s="373">
        <v>1357.68882039963</v>
      </c>
      <c r="DN53" s="375">
        <v>1988.6602121472499</v>
      </c>
    </row>
    <row r="54" spans="18:118" x14ac:dyDescent="0.35">
      <c r="R54" s="196"/>
      <c r="AF54" s="196"/>
      <c r="AG54" s="13" t="s">
        <v>27</v>
      </c>
      <c r="AH54" s="2" t="s">
        <v>35</v>
      </c>
      <c r="AI54" s="223">
        <v>220.74455272217801</v>
      </c>
      <c r="AJ54" s="223">
        <v>355.03847826087002</v>
      </c>
      <c r="AK54" s="225">
        <v>546.23555661729597</v>
      </c>
      <c r="AW54" s="196"/>
      <c r="AX54" s="13" t="s">
        <v>94</v>
      </c>
      <c r="AY54" s="2" t="s">
        <v>36</v>
      </c>
      <c r="AZ54" s="253">
        <v>871.97328033849794</v>
      </c>
      <c r="BA54" s="253">
        <v>1395.82105148665</v>
      </c>
      <c r="BB54" s="255">
        <v>2157.8130626400498</v>
      </c>
      <c r="BO54" s="196"/>
      <c r="CD54" s="196"/>
      <c r="CE54" s="13" t="s">
        <v>94</v>
      </c>
      <c r="CF54" s="2" t="s">
        <v>43</v>
      </c>
      <c r="CG54" s="313">
        <v>1199.5350198538599</v>
      </c>
      <c r="CH54" s="313">
        <v>1807.33414432324</v>
      </c>
      <c r="CI54" s="315">
        <v>2538.75564345765</v>
      </c>
      <c r="CS54" s="196"/>
      <c r="CT54" s="13" t="s">
        <v>27</v>
      </c>
      <c r="CU54" s="2" t="s">
        <v>58</v>
      </c>
      <c r="CV54" s="343">
        <v>229.89728937728901</v>
      </c>
      <c r="CW54" s="343">
        <v>362.93304029303999</v>
      </c>
      <c r="CX54" s="345">
        <v>553.24929553264599</v>
      </c>
      <c r="DI54" s="196"/>
      <c r="DJ54" s="13" t="s">
        <v>94</v>
      </c>
      <c r="DK54" s="2" t="s">
        <v>59</v>
      </c>
      <c r="DL54" s="373">
        <v>808.81565441027601</v>
      </c>
      <c r="DM54" s="373">
        <v>1299.5268802589901</v>
      </c>
      <c r="DN54" s="375">
        <v>1933.57352071728</v>
      </c>
    </row>
    <row r="55" spans="18:118" x14ac:dyDescent="0.35">
      <c r="R55" s="196"/>
      <c r="AF55" s="196"/>
      <c r="AG55" s="13" t="s">
        <v>23</v>
      </c>
      <c r="AH55" s="2" t="s">
        <v>36</v>
      </c>
      <c r="AI55" s="223">
        <v>240.09112209141699</v>
      </c>
      <c r="AJ55" s="223">
        <v>393.60752036655703</v>
      </c>
      <c r="AK55" s="225">
        <v>615.335654930082</v>
      </c>
      <c r="AW55" s="196"/>
      <c r="AX55" s="13" t="s">
        <v>95</v>
      </c>
      <c r="AY55" s="2" t="s">
        <v>36</v>
      </c>
      <c r="AZ55" s="253">
        <v>969.82214707749904</v>
      </c>
      <c r="BA55" s="253">
        <v>1512.8669341688601</v>
      </c>
      <c r="BB55" s="255">
        <v>2259.92800759394</v>
      </c>
      <c r="BO55" s="196"/>
      <c r="CD55" s="196"/>
      <c r="CE55" s="13" t="s">
        <v>95</v>
      </c>
      <c r="CF55" s="2" t="s">
        <v>43</v>
      </c>
      <c r="CG55" s="313">
        <v>1256.2808421285199</v>
      </c>
      <c r="CH55" s="313">
        <v>1831.8361190963701</v>
      </c>
      <c r="CI55" s="315">
        <v>2571.1465247625401</v>
      </c>
      <c r="CS55" s="196"/>
      <c r="CT55" s="13" t="s">
        <v>23</v>
      </c>
      <c r="CU55" s="2" t="s">
        <v>59</v>
      </c>
      <c r="CV55" s="343">
        <v>234.02960695397201</v>
      </c>
      <c r="CW55" s="343">
        <v>377.14764323436799</v>
      </c>
      <c r="CX55" s="345">
        <v>572.56179187961595</v>
      </c>
      <c r="DI55" s="196"/>
      <c r="DJ55" s="13" t="s">
        <v>95</v>
      </c>
      <c r="DK55" s="2" t="s">
        <v>59</v>
      </c>
      <c r="DL55" s="373">
        <v>669.40755598432497</v>
      </c>
      <c r="DM55" s="373">
        <v>1160.7464150901001</v>
      </c>
      <c r="DN55" s="375">
        <v>1825.58961595044</v>
      </c>
    </row>
    <row r="56" spans="18:118" ht="15.5" x14ac:dyDescent="0.35">
      <c r="R56" s="196"/>
      <c r="AF56" s="196"/>
      <c r="AG56" s="13" t="s">
        <v>25</v>
      </c>
      <c r="AH56" s="2" t="s">
        <v>36</v>
      </c>
      <c r="AI56" s="223">
        <v>196.29742208265299</v>
      </c>
      <c r="AJ56" s="223">
        <v>337.35019130258001</v>
      </c>
      <c r="AK56" s="225">
        <v>544.51110510248498</v>
      </c>
      <c r="AW56" s="196"/>
      <c r="AX56" s="14" t="s">
        <v>96</v>
      </c>
      <c r="AY56" s="6" t="s">
        <v>36</v>
      </c>
      <c r="AZ56" s="252">
        <v>875.78875868055604</v>
      </c>
      <c r="BA56" s="252">
        <v>1360.6183042825301</v>
      </c>
      <c r="BB56" s="256">
        <v>2057.3901907814402</v>
      </c>
      <c r="BO56" s="196"/>
      <c r="BP56" s="11" t="s">
        <v>109</v>
      </c>
      <c r="BV56" s="11" t="s">
        <v>529</v>
      </c>
      <c r="CD56" s="196"/>
      <c r="CE56" s="13" t="s">
        <v>96</v>
      </c>
      <c r="CF56" s="2" t="s">
        <v>43</v>
      </c>
      <c r="CG56" s="313">
        <v>1178.95300755981</v>
      </c>
      <c r="CH56" s="313">
        <v>1776.2732051282101</v>
      </c>
      <c r="CI56" s="315">
        <v>2528.9031533683701</v>
      </c>
      <c r="CS56" s="196"/>
      <c r="CT56" s="13" t="s">
        <v>25</v>
      </c>
      <c r="CU56" s="2" t="s">
        <v>59</v>
      </c>
      <c r="CV56" s="343">
        <v>196.97868829198501</v>
      </c>
      <c r="CW56" s="343">
        <v>332.53456118374902</v>
      </c>
      <c r="CX56" s="345">
        <v>509.61719426652098</v>
      </c>
      <c r="DI56" s="196"/>
      <c r="DJ56" s="14" t="s">
        <v>96</v>
      </c>
      <c r="DK56" s="6" t="s">
        <v>59</v>
      </c>
      <c r="DL56" s="372">
        <v>591.11281135531203</v>
      </c>
      <c r="DM56" s="372">
        <v>1092.11353229974</v>
      </c>
      <c r="DN56" s="376">
        <v>1737.5853180511999</v>
      </c>
    </row>
    <row r="57" spans="18:118" x14ac:dyDescent="0.35">
      <c r="R57" s="196"/>
      <c r="AF57" s="196"/>
      <c r="AG57" s="13" t="s">
        <v>26</v>
      </c>
      <c r="AH57" s="2" t="s">
        <v>36</v>
      </c>
      <c r="AI57" s="223">
        <v>235.009106937154</v>
      </c>
      <c r="AJ57" s="223">
        <v>384.85963170253399</v>
      </c>
      <c r="AK57" s="225">
        <v>593.46692958577705</v>
      </c>
      <c r="AW57" s="196"/>
      <c r="BO57" s="196"/>
      <c r="BP57" s="2" t="s">
        <v>28</v>
      </c>
      <c r="BQ57" s="2"/>
      <c r="BR57" s="2"/>
      <c r="BS57" s="2"/>
      <c r="BT57" s="2"/>
      <c r="CD57" s="196"/>
      <c r="CE57" s="13" t="s">
        <v>94</v>
      </c>
      <c r="CF57" s="2" t="s">
        <v>44</v>
      </c>
      <c r="CG57" s="313">
        <v>1419.9497066219601</v>
      </c>
      <c r="CH57" s="313">
        <v>2059.6815970186799</v>
      </c>
      <c r="CI57" s="315">
        <v>2867.9228251060099</v>
      </c>
      <c r="CS57" s="196"/>
      <c r="CT57" s="13" t="s">
        <v>26</v>
      </c>
      <c r="CU57" s="2" t="s">
        <v>59</v>
      </c>
      <c r="CV57" s="343">
        <v>183.243077905874</v>
      </c>
      <c r="CW57" s="343">
        <v>329.83586112920699</v>
      </c>
      <c r="CX57" s="345">
        <v>527.28974449723705</v>
      </c>
      <c r="DI57" s="196"/>
    </row>
    <row r="58" spans="18:118" x14ac:dyDescent="0.35">
      <c r="R58" s="196"/>
      <c r="AF58" s="196"/>
      <c r="AG58" s="14" t="s">
        <v>27</v>
      </c>
      <c r="AH58" s="6" t="s">
        <v>36</v>
      </c>
      <c r="AI58" s="222">
        <v>212.158576234105</v>
      </c>
      <c r="AJ58" s="222">
        <v>354.92783964566502</v>
      </c>
      <c r="AK58" s="226">
        <v>550.94939231389606</v>
      </c>
      <c r="AW58" s="196"/>
      <c r="BO58" s="196"/>
      <c r="BP58" s="12" t="s">
        <v>18</v>
      </c>
      <c r="BQ58" s="15" t="s">
        <v>34</v>
      </c>
      <c r="BR58" s="281" t="s">
        <v>20</v>
      </c>
      <c r="BS58" s="281" t="s">
        <v>21</v>
      </c>
      <c r="BT58" s="284" t="s">
        <v>22</v>
      </c>
      <c r="CD58" s="196"/>
      <c r="CE58" s="13" t="s">
        <v>95</v>
      </c>
      <c r="CF58" s="2" t="s">
        <v>44</v>
      </c>
      <c r="CG58" s="313">
        <v>1519.11488662745</v>
      </c>
      <c r="CH58" s="313">
        <v>2166.9960129945498</v>
      </c>
      <c r="CI58" s="315">
        <v>3009.2014930994501</v>
      </c>
      <c r="CS58" s="196"/>
      <c r="CT58" s="14" t="s">
        <v>27</v>
      </c>
      <c r="CU58" s="6" t="s">
        <v>59</v>
      </c>
      <c r="CV58" s="342">
        <v>165.883316040549</v>
      </c>
      <c r="CW58" s="342">
        <v>315.05662801932402</v>
      </c>
      <c r="CX58" s="346">
        <v>514.51988652651698</v>
      </c>
      <c r="DI58" s="196"/>
    </row>
    <row r="59" spans="18:118" x14ac:dyDescent="0.35">
      <c r="R59" s="196"/>
      <c r="AF59" s="196"/>
      <c r="AW59" s="196"/>
      <c r="BO59" s="196"/>
      <c r="BP59" s="12" t="s">
        <v>23</v>
      </c>
      <c r="BQ59" s="15" t="s">
        <v>42</v>
      </c>
      <c r="BR59" s="281">
        <v>188.104403506648</v>
      </c>
      <c r="BS59" s="281">
        <v>295.86749641556798</v>
      </c>
      <c r="BT59" s="284">
        <v>452.16866855283303</v>
      </c>
      <c r="CD59" s="196"/>
      <c r="CE59" s="13" t="s">
        <v>96</v>
      </c>
      <c r="CF59" s="2" t="s">
        <v>44</v>
      </c>
      <c r="CG59" s="313">
        <v>1375.3284666466</v>
      </c>
      <c r="CH59" s="313">
        <v>1987.0091817293601</v>
      </c>
      <c r="CI59" s="315">
        <v>2778.71642019101</v>
      </c>
      <c r="CS59" s="196"/>
      <c r="DI59" s="196"/>
    </row>
    <row r="60" spans="18:118" x14ac:dyDescent="0.35">
      <c r="R60" s="196"/>
      <c r="AF60" s="196"/>
      <c r="AW60" s="196"/>
      <c r="BO60" s="196"/>
      <c r="BP60" s="13" t="s">
        <v>25</v>
      </c>
      <c r="BQ60" s="2" t="s">
        <v>42</v>
      </c>
      <c r="BR60" s="283">
        <v>167.23399843166999</v>
      </c>
      <c r="BS60" s="283">
        <v>265.00698078802998</v>
      </c>
      <c r="BT60" s="285">
        <v>408.51380587268397</v>
      </c>
      <c r="CD60" s="196"/>
      <c r="CE60" s="13" t="s">
        <v>94</v>
      </c>
      <c r="CF60" s="2" t="s">
        <v>45</v>
      </c>
      <c r="CG60" s="313">
        <v>1018.73474546821</v>
      </c>
      <c r="CH60" s="313">
        <v>1498.1222592809099</v>
      </c>
      <c r="CI60" s="315">
        <v>2173.96248283563</v>
      </c>
      <c r="CS60" s="196"/>
      <c r="DI60" s="196"/>
    </row>
    <row r="61" spans="18:118" x14ac:dyDescent="0.35">
      <c r="R61" s="196"/>
      <c r="AF61" s="196"/>
      <c r="AW61" s="196"/>
      <c r="BO61" s="196"/>
      <c r="BP61" s="13" t="s">
        <v>26</v>
      </c>
      <c r="BQ61" s="2" t="s">
        <v>42</v>
      </c>
      <c r="BR61" s="283">
        <v>185.69755950027599</v>
      </c>
      <c r="BS61" s="283">
        <v>301.61393102024601</v>
      </c>
      <c r="BT61" s="285">
        <v>465.46829509295401</v>
      </c>
      <c r="CD61" s="196"/>
      <c r="CE61" s="13" t="s">
        <v>95</v>
      </c>
      <c r="CF61" s="2" t="s">
        <v>45</v>
      </c>
      <c r="CG61" s="313">
        <v>995.20758672278498</v>
      </c>
      <c r="CH61" s="313">
        <v>1465.6527632003299</v>
      </c>
      <c r="CI61" s="315">
        <v>2133.71840914313</v>
      </c>
      <c r="CS61" s="196"/>
      <c r="DI61" s="196"/>
    </row>
    <row r="62" spans="18:118" x14ac:dyDescent="0.35">
      <c r="R62" s="196"/>
      <c r="AF62" s="196"/>
      <c r="AW62" s="196"/>
      <c r="BO62" s="196"/>
      <c r="BP62" s="13" t="s">
        <v>27</v>
      </c>
      <c r="BQ62" s="2" t="s">
        <v>42</v>
      </c>
      <c r="BR62" s="283">
        <v>171.47196895302301</v>
      </c>
      <c r="BS62" s="283">
        <v>280.00401382237601</v>
      </c>
      <c r="BT62" s="285">
        <v>440.40611387522301</v>
      </c>
      <c r="CD62" s="196"/>
      <c r="CE62" s="13" t="s">
        <v>96</v>
      </c>
      <c r="CF62" s="2" t="s">
        <v>45</v>
      </c>
      <c r="CG62" s="313">
        <v>965.26759263991801</v>
      </c>
      <c r="CH62" s="313">
        <v>1432.05340659341</v>
      </c>
      <c r="CI62" s="315">
        <v>2068.96742181235</v>
      </c>
      <c r="CS62" s="196"/>
      <c r="DI62" s="196"/>
    </row>
    <row r="63" spans="18:118" x14ac:dyDescent="0.35">
      <c r="R63" s="196"/>
      <c r="AF63" s="196"/>
      <c r="AW63" s="196"/>
      <c r="BO63" s="196"/>
      <c r="BP63" s="13" t="s">
        <v>23</v>
      </c>
      <c r="BQ63" s="2" t="s">
        <v>43</v>
      </c>
      <c r="BR63" s="283">
        <v>309.431173560719</v>
      </c>
      <c r="BS63" s="283">
        <v>482.39812465460301</v>
      </c>
      <c r="BT63" s="285">
        <v>714.00113559113095</v>
      </c>
      <c r="CD63" s="196"/>
      <c r="CE63" s="13" t="s">
        <v>94</v>
      </c>
      <c r="CF63" s="2" t="s">
        <v>31</v>
      </c>
      <c r="CG63" s="313">
        <v>903.10468204520805</v>
      </c>
      <c r="CH63" s="313">
        <v>1366.8302104530301</v>
      </c>
      <c r="CI63" s="315">
        <v>2017.0057352808201</v>
      </c>
      <c r="CS63" s="196"/>
      <c r="DI63" s="196"/>
    </row>
    <row r="64" spans="18:118" x14ac:dyDescent="0.35">
      <c r="R64" s="196"/>
      <c r="AF64" s="196"/>
      <c r="AW64" s="196"/>
      <c r="BO64" s="196"/>
      <c r="BP64" s="13" t="s">
        <v>25</v>
      </c>
      <c r="BQ64" s="2" t="s">
        <v>43</v>
      </c>
      <c r="BR64" s="283">
        <v>322.92743021883399</v>
      </c>
      <c r="BS64" s="283">
        <v>494.16464085543998</v>
      </c>
      <c r="BT64" s="285">
        <v>730.71856087267599</v>
      </c>
      <c r="CD64" s="196"/>
      <c r="CE64" s="13" t="s">
        <v>95</v>
      </c>
      <c r="CF64" s="2" t="s">
        <v>31</v>
      </c>
      <c r="CG64" s="313">
        <v>907.41205029773903</v>
      </c>
      <c r="CH64" s="313">
        <v>1375.55738148309</v>
      </c>
      <c r="CI64" s="315">
        <v>2040.1131660738699</v>
      </c>
      <c r="CS64" s="196"/>
      <c r="DI64" s="196"/>
    </row>
    <row r="65" spans="18:120" x14ac:dyDescent="0.35">
      <c r="R65" s="196"/>
      <c r="AF65" s="196"/>
      <c r="AW65" s="196"/>
      <c r="BO65" s="196"/>
      <c r="BP65" s="13" t="s">
        <v>26</v>
      </c>
      <c r="BQ65" s="2" t="s">
        <v>43</v>
      </c>
      <c r="BR65" s="283">
        <v>340.36006008486999</v>
      </c>
      <c r="BS65" s="283">
        <v>517.90773158883997</v>
      </c>
      <c r="BT65" s="285">
        <v>752.32974917778699</v>
      </c>
      <c r="CD65" s="196"/>
      <c r="CE65" s="14" t="s">
        <v>96</v>
      </c>
      <c r="CF65" s="6" t="s">
        <v>31</v>
      </c>
      <c r="CG65" s="312">
        <v>864.32220515193796</v>
      </c>
      <c r="CH65" s="312">
        <v>1323.8516902700101</v>
      </c>
      <c r="CI65" s="316">
        <v>1958.97623167304</v>
      </c>
      <c r="CS65" s="196"/>
      <c r="DI65" s="196"/>
    </row>
    <row r="66" spans="18:120" x14ac:dyDescent="0.35">
      <c r="R66" s="196"/>
      <c r="AF66" s="196"/>
      <c r="AW66" s="196"/>
      <c r="BO66" s="196"/>
      <c r="BP66" s="13" t="s">
        <v>27</v>
      </c>
      <c r="BQ66" s="2" t="s">
        <v>43</v>
      </c>
      <c r="BR66" s="283">
        <v>315.638067606307</v>
      </c>
      <c r="BS66" s="283">
        <v>498.27282954267503</v>
      </c>
      <c r="BT66" s="285">
        <v>737.643993772763</v>
      </c>
      <c r="CD66" s="196"/>
      <c r="CS66" s="196"/>
      <c r="DI66" s="196"/>
    </row>
    <row r="67" spans="18:120" x14ac:dyDescent="0.35">
      <c r="R67" s="196"/>
      <c r="AF67" s="196"/>
      <c r="AW67" s="196"/>
      <c r="BO67" s="196"/>
      <c r="BP67" s="13" t="s">
        <v>23</v>
      </c>
      <c r="BQ67" s="2" t="s">
        <v>44</v>
      </c>
      <c r="BR67" s="283">
        <v>366.55642323263999</v>
      </c>
      <c r="BS67" s="283">
        <v>550.06510742724004</v>
      </c>
      <c r="BT67" s="285">
        <v>793.93298681034696</v>
      </c>
      <c r="CD67" s="196"/>
      <c r="CS67" s="196"/>
      <c r="DI67" s="196"/>
    </row>
    <row r="68" spans="18:120" x14ac:dyDescent="0.35">
      <c r="R68" s="196"/>
      <c r="AF68" s="196"/>
      <c r="AW68" s="196"/>
      <c r="BO68" s="196"/>
      <c r="BP68" s="13" t="s">
        <v>25</v>
      </c>
      <c r="BQ68" s="2" t="s">
        <v>44</v>
      </c>
      <c r="BR68" s="283">
        <v>370.10569235918098</v>
      </c>
      <c r="BS68" s="283">
        <v>548.49678204579504</v>
      </c>
      <c r="BT68" s="285">
        <v>784.94944430433304</v>
      </c>
      <c r="CD68" s="196"/>
      <c r="CS68" s="196"/>
      <c r="DI68" s="196"/>
    </row>
    <row r="69" spans="18:120" x14ac:dyDescent="0.35">
      <c r="R69" s="196"/>
      <c r="AF69" s="196"/>
      <c r="AW69" s="196"/>
      <c r="BO69" s="196"/>
      <c r="BP69" s="13" t="s">
        <v>26</v>
      </c>
      <c r="BQ69" s="2" t="s">
        <v>44</v>
      </c>
      <c r="BR69" s="283">
        <v>369.14140056853398</v>
      </c>
      <c r="BS69" s="283">
        <v>548.31666239927802</v>
      </c>
      <c r="BT69" s="285">
        <v>784.07608615012202</v>
      </c>
      <c r="CD69" s="196"/>
      <c r="CS69" s="196"/>
      <c r="DI69" s="196"/>
    </row>
    <row r="70" spans="18:120" ht="15.5" x14ac:dyDescent="0.35">
      <c r="R70" s="196"/>
      <c r="AF70" s="196"/>
      <c r="AG70" s="11" t="s">
        <v>100</v>
      </c>
      <c r="AM70" s="11" t="s">
        <v>520</v>
      </c>
      <c r="AW70" s="196"/>
      <c r="AX70" s="11" t="s">
        <v>105</v>
      </c>
      <c r="BD70" s="11" t="s">
        <v>525</v>
      </c>
      <c r="BO70" s="196"/>
      <c r="BP70" s="13" t="s">
        <v>27</v>
      </c>
      <c r="BQ70" s="2" t="s">
        <v>44</v>
      </c>
      <c r="BR70" s="283">
        <v>344.49455850146802</v>
      </c>
      <c r="BS70" s="283">
        <v>519.70217460317497</v>
      </c>
      <c r="BT70" s="285">
        <v>753.93793947469499</v>
      </c>
      <c r="CD70" s="196"/>
      <c r="CE70" s="11" t="s">
        <v>115</v>
      </c>
      <c r="CK70" s="11" t="s">
        <v>535</v>
      </c>
      <c r="CS70" s="196"/>
      <c r="CT70" s="11" t="s">
        <v>120</v>
      </c>
      <c r="CZ70" s="11" t="s">
        <v>540</v>
      </c>
      <c r="DI70" s="196"/>
      <c r="DJ70" s="11" t="s">
        <v>125</v>
      </c>
      <c r="DP70" s="11" t="s">
        <v>545</v>
      </c>
    </row>
    <row r="71" spans="18:120" x14ac:dyDescent="0.35">
      <c r="R71" s="196"/>
      <c r="AF71" s="196"/>
      <c r="AG71" s="2" t="s">
        <v>29</v>
      </c>
      <c r="AH71" s="2"/>
      <c r="AI71" s="2"/>
      <c r="AJ71" s="2"/>
      <c r="AK71" s="2"/>
      <c r="AW71" s="196"/>
      <c r="AX71" s="2" t="s">
        <v>29</v>
      </c>
      <c r="AY71" s="2"/>
      <c r="AZ71" s="2"/>
      <c r="BA71" s="2"/>
      <c r="BB71" s="2"/>
      <c r="BO71" s="196"/>
      <c r="BP71" s="13" t="s">
        <v>23</v>
      </c>
      <c r="BQ71" s="2" t="s">
        <v>45</v>
      </c>
      <c r="BR71" s="283">
        <v>270.66672152532698</v>
      </c>
      <c r="BS71" s="283">
        <v>410.66154253293797</v>
      </c>
      <c r="BT71" s="285">
        <v>611.60640566320399</v>
      </c>
      <c r="CD71" s="196"/>
      <c r="CE71" s="2" t="s">
        <v>29</v>
      </c>
      <c r="CF71" s="2"/>
      <c r="CG71" s="2"/>
      <c r="CH71" s="2"/>
      <c r="CI71" s="2"/>
      <c r="CS71" s="196"/>
      <c r="CT71" s="2" t="s">
        <v>29</v>
      </c>
      <c r="CU71" s="2"/>
      <c r="CV71" s="2"/>
      <c r="CW71" s="2"/>
      <c r="CX71" s="2"/>
      <c r="DI71" s="196"/>
      <c r="DJ71" s="2" t="s">
        <v>29</v>
      </c>
      <c r="DK71" s="2"/>
      <c r="DL71" s="2"/>
      <c r="DM71" s="2"/>
      <c r="DN71" s="2"/>
    </row>
    <row r="72" spans="18:120" x14ac:dyDescent="0.35">
      <c r="R72" s="196"/>
      <c r="AF72" s="196"/>
      <c r="AG72" s="12" t="s">
        <v>18</v>
      </c>
      <c r="AH72" s="15" t="s">
        <v>34</v>
      </c>
      <c r="AI72" s="227" t="s">
        <v>20</v>
      </c>
      <c r="AJ72" s="227" t="s">
        <v>21</v>
      </c>
      <c r="AK72" s="230" t="s">
        <v>22</v>
      </c>
      <c r="AW72" s="196"/>
      <c r="AX72" s="12" t="s">
        <v>18</v>
      </c>
      <c r="AY72" s="15" t="s">
        <v>34</v>
      </c>
      <c r="AZ72" s="257" t="s">
        <v>20</v>
      </c>
      <c r="BA72" s="257" t="s">
        <v>21</v>
      </c>
      <c r="BB72" s="260" t="s">
        <v>22</v>
      </c>
      <c r="BO72" s="196"/>
      <c r="BP72" s="13" t="s">
        <v>25</v>
      </c>
      <c r="BQ72" s="2" t="s">
        <v>45</v>
      </c>
      <c r="BR72" s="283">
        <v>234.45309533225799</v>
      </c>
      <c r="BS72" s="283">
        <v>364.03401108952301</v>
      </c>
      <c r="BT72" s="285">
        <v>548.10315182096099</v>
      </c>
      <c r="CD72" s="196"/>
      <c r="CE72" s="12" t="s">
        <v>18</v>
      </c>
      <c r="CF72" s="15" t="s">
        <v>34</v>
      </c>
      <c r="CG72" s="317" t="s">
        <v>20</v>
      </c>
      <c r="CH72" s="317" t="s">
        <v>21</v>
      </c>
      <c r="CI72" s="320" t="s">
        <v>22</v>
      </c>
      <c r="CS72" s="196"/>
      <c r="CT72" s="12" t="s">
        <v>18</v>
      </c>
      <c r="CU72" s="15" t="s">
        <v>34</v>
      </c>
      <c r="CV72" s="347" t="s">
        <v>20</v>
      </c>
      <c r="CW72" s="347" t="s">
        <v>21</v>
      </c>
      <c r="CX72" s="350" t="s">
        <v>22</v>
      </c>
      <c r="DI72" s="196"/>
      <c r="DJ72" s="12" t="s">
        <v>18</v>
      </c>
      <c r="DK72" s="15" t="s">
        <v>34</v>
      </c>
      <c r="DL72" s="377" t="s">
        <v>20</v>
      </c>
      <c r="DM72" s="377" t="s">
        <v>21</v>
      </c>
      <c r="DN72" s="380" t="s">
        <v>22</v>
      </c>
    </row>
    <row r="73" spans="18:120" x14ac:dyDescent="0.35">
      <c r="R73" s="196"/>
      <c r="AF73" s="196"/>
      <c r="AG73" s="12" t="s">
        <v>23</v>
      </c>
      <c r="AH73" s="15" t="s">
        <v>35</v>
      </c>
      <c r="AI73" s="227">
        <v>237.888337305931</v>
      </c>
      <c r="AJ73" s="227">
        <v>391.78283736996201</v>
      </c>
      <c r="AK73" s="230">
        <v>616.35132446183104</v>
      </c>
      <c r="AW73" s="196"/>
      <c r="AX73" s="12" t="s">
        <v>94</v>
      </c>
      <c r="AY73" s="15" t="s">
        <v>35</v>
      </c>
      <c r="AZ73" s="257">
        <v>860.51720386500699</v>
      </c>
      <c r="BA73" s="257">
        <v>1394.7828356612499</v>
      </c>
      <c r="BB73" s="260">
        <v>2160.61636798891</v>
      </c>
      <c r="BO73" s="196"/>
      <c r="BP73" s="13" t="s">
        <v>26</v>
      </c>
      <c r="BQ73" s="2" t="s">
        <v>45</v>
      </c>
      <c r="BR73" s="283">
        <v>260.968159281255</v>
      </c>
      <c r="BS73" s="283">
        <v>401.21248389778498</v>
      </c>
      <c r="BT73" s="285">
        <v>598.63823525258704</v>
      </c>
      <c r="CD73" s="196"/>
      <c r="CE73" s="12" t="s">
        <v>94</v>
      </c>
      <c r="CF73" s="15" t="s">
        <v>42</v>
      </c>
      <c r="CG73" s="317">
        <v>615.65251391022798</v>
      </c>
      <c r="CH73" s="317">
        <v>992.05520447332299</v>
      </c>
      <c r="CI73" s="320">
        <v>1468.00054753668</v>
      </c>
      <c r="CS73" s="196"/>
      <c r="CT73" s="12" t="s">
        <v>23</v>
      </c>
      <c r="CU73" s="15" t="s">
        <v>58</v>
      </c>
      <c r="CV73" s="347">
        <v>268.88728364061598</v>
      </c>
      <c r="CW73" s="347">
        <v>420.769730223458</v>
      </c>
      <c r="CX73" s="350">
        <v>649.24801152034502</v>
      </c>
      <c r="DI73" s="196"/>
      <c r="DJ73" s="12" t="s">
        <v>94</v>
      </c>
      <c r="DK73" s="15" t="s">
        <v>58</v>
      </c>
      <c r="DL73" s="377">
        <v>1053.6303501796399</v>
      </c>
      <c r="DM73" s="377">
        <v>1558.2229298633699</v>
      </c>
      <c r="DN73" s="380">
        <v>2315.3667011764301</v>
      </c>
    </row>
    <row r="74" spans="18:120" x14ac:dyDescent="0.35">
      <c r="R74" s="196"/>
      <c r="AF74" s="196"/>
      <c r="AG74" s="13" t="s">
        <v>25</v>
      </c>
      <c r="AH74" s="2" t="s">
        <v>35</v>
      </c>
      <c r="AI74" s="229">
        <v>230.89443293417199</v>
      </c>
      <c r="AJ74" s="229">
        <v>379.21061780435099</v>
      </c>
      <c r="AK74" s="231">
        <v>601.92593094092001</v>
      </c>
      <c r="AW74" s="196"/>
      <c r="AX74" s="13" t="s">
        <v>95</v>
      </c>
      <c r="AY74" s="2" t="s">
        <v>35</v>
      </c>
      <c r="AZ74" s="259">
        <v>842.21632097582096</v>
      </c>
      <c r="BA74" s="259">
        <v>1390.7046894717701</v>
      </c>
      <c r="BB74" s="261">
        <v>2135.9356280328202</v>
      </c>
      <c r="BO74" s="196"/>
      <c r="BP74" s="13" t="s">
        <v>27</v>
      </c>
      <c r="BQ74" s="2" t="s">
        <v>45</v>
      </c>
      <c r="BR74" s="283">
        <v>239.84969955576301</v>
      </c>
      <c r="BS74" s="283">
        <v>377.76597527472501</v>
      </c>
      <c r="BT74" s="285">
        <v>569.61838624950497</v>
      </c>
      <c r="CD74" s="196"/>
      <c r="CE74" s="13" t="s">
        <v>95</v>
      </c>
      <c r="CF74" s="2" t="s">
        <v>42</v>
      </c>
      <c r="CG74" s="319">
        <v>592.90412550891097</v>
      </c>
      <c r="CH74" s="319">
        <v>1000.48204473628</v>
      </c>
      <c r="CI74" s="321">
        <v>1508.19783281125</v>
      </c>
      <c r="CS74" s="196"/>
      <c r="CT74" s="13" t="s">
        <v>25</v>
      </c>
      <c r="CU74" s="2" t="s">
        <v>58</v>
      </c>
      <c r="CV74" s="349">
        <v>258.77591490740201</v>
      </c>
      <c r="CW74" s="349">
        <v>406.61568022086999</v>
      </c>
      <c r="CX74" s="351">
        <v>634.36757055284795</v>
      </c>
      <c r="DI74" s="196"/>
      <c r="DJ74" s="13" t="s">
        <v>95</v>
      </c>
      <c r="DK74" s="2" t="s">
        <v>58</v>
      </c>
      <c r="DL74" s="379">
        <v>1029.59715384535</v>
      </c>
      <c r="DM74" s="379">
        <v>1553.92175366898</v>
      </c>
      <c r="DN74" s="381">
        <v>2292.68329084376</v>
      </c>
    </row>
    <row r="75" spans="18:120" x14ac:dyDescent="0.35">
      <c r="R75" s="196"/>
      <c r="AF75" s="196"/>
      <c r="AG75" s="13" t="s">
        <v>26</v>
      </c>
      <c r="AH75" s="2" t="s">
        <v>35</v>
      </c>
      <c r="AI75" s="229">
        <v>234.367251562229</v>
      </c>
      <c r="AJ75" s="229">
        <v>388.49413116465502</v>
      </c>
      <c r="AK75" s="231">
        <v>606.31090973857397</v>
      </c>
      <c r="AW75" s="196"/>
      <c r="AX75" s="13" t="s">
        <v>96</v>
      </c>
      <c r="AY75" s="2" t="s">
        <v>35</v>
      </c>
      <c r="AZ75" s="259">
        <v>733.96510869565202</v>
      </c>
      <c r="BA75" s="259">
        <v>1239.51482069792</v>
      </c>
      <c r="BB75" s="261">
        <v>1913.7277685218</v>
      </c>
      <c r="BO75" s="196"/>
      <c r="BP75" s="13" t="s">
        <v>23</v>
      </c>
      <c r="BQ75" s="2" t="s">
        <v>31</v>
      </c>
      <c r="BR75" s="283">
        <v>244.77173103910499</v>
      </c>
      <c r="BS75" s="283">
        <v>381.115748885014</v>
      </c>
      <c r="BT75" s="285">
        <v>577.46345028083294</v>
      </c>
      <c r="CD75" s="196"/>
      <c r="CE75" s="13" t="s">
        <v>96</v>
      </c>
      <c r="CF75" s="2" t="s">
        <v>42</v>
      </c>
      <c r="CG75" s="319">
        <v>511.73976588628801</v>
      </c>
      <c r="CH75" s="319">
        <v>890.39608695652203</v>
      </c>
      <c r="CI75" s="321">
        <v>1374.0758573717901</v>
      </c>
      <c r="CS75" s="196"/>
      <c r="CT75" s="13" t="s">
        <v>26</v>
      </c>
      <c r="CU75" s="2" t="s">
        <v>58</v>
      </c>
      <c r="CV75" s="349">
        <v>261.45622780991602</v>
      </c>
      <c r="CW75" s="349">
        <v>415.360174480186</v>
      </c>
      <c r="CX75" s="351">
        <v>634.16914316348004</v>
      </c>
      <c r="DI75" s="196"/>
      <c r="DJ75" s="13" t="s">
        <v>96</v>
      </c>
      <c r="DK75" s="2" t="s">
        <v>58</v>
      </c>
      <c r="DL75" s="379">
        <v>966.72648080694205</v>
      </c>
      <c r="DM75" s="379">
        <v>1440.7698768115999</v>
      </c>
      <c r="DN75" s="381">
        <v>2114.5170036908598</v>
      </c>
    </row>
    <row r="76" spans="18:120" x14ac:dyDescent="0.35">
      <c r="R76" s="196"/>
      <c r="AF76" s="196"/>
      <c r="AG76" s="13" t="s">
        <v>27</v>
      </c>
      <c r="AH76" s="2" t="s">
        <v>35</v>
      </c>
      <c r="AI76" s="229">
        <v>206.66510393772899</v>
      </c>
      <c r="AJ76" s="229">
        <v>350.01651007326001</v>
      </c>
      <c r="AK76" s="231">
        <v>551.21136538461599</v>
      </c>
      <c r="AW76" s="196"/>
      <c r="AX76" s="13" t="s">
        <v>94</v>
      </c>
      <c r="AY76" s="2" t="s">
        <v>36</v>
      </c>
      <c r="AZ76" s="259">
        <v>718.28421945236596</v>
      </c>
      <c r="BA76" s="259">
        <v>1265.2522172707099</v>
      </c>
      <c r="BB76" s="261">
        <v>2013.40089492779</v>
      </c>
      <c r="BO76" s="196"/>
      <c r="BP76" s="13" t="s">
        <v>25</v>
      </c>
      <c r="BQ76" s="2" t="s">
        <v>31</v>
      </c>
      <c r="BR76" s="283">
        <v>212.61991949012</v>
      </c>
      <c r="BS76" s="283">
        <v>337.853822263089</v>
      </c>
      <c r="BT76" s="285">
        <v>516.68737383784503</v>
      </c>
      <c r="CD76" s="196"/>
      <c r="CE76" s="13" t="s">
        <v>94</v>
      </c>
      <c r="CF76" s="2" t="s">
        <v>43</v>
      </c>
      <c r="CG76" s="319">
        <v>1334.1641358249401</v>
      </c>
      <c r="CH76" s="319">
        <v>2061.1662491646198</v>
      </c>
      <c r="CI76" s="321">
        <v>2951.0934268733599</v>
      </c>
      <c r="CS76" s="196"/>
      <c r="CT76" s="13" t="s">
        <v>27</v>
      </c>
      <c r="CU76" s="2" t="s">
        <v>58</v>
      </c>
      <c r="CV76" s="349">
        <v>241.57969261294301</v>
      </c>
      <c r="CW76" s="349">
        <v>379.66466666666702</v>
      </c>
      <c r="CX76" s="351">
        <v>581.00856485905399</v>
      </c>
      <c r="DI76" s="196"/>
      <c r="DJ76" s="13" t="s">
        <v>94</v>
      </c>
      <c r="DK76" s="2" t="s">
        <v>59</v>
      </c>
      <c r="DL76" s="379">
        <v>366.37978977198202</v>
      </c>
      <c r="DM76" s="379">
        <v>918.43507252839504</v>
      </c>
      <c r="DN76" s="381">
        <v>1595.18178133007</v>
      </c>
    </row>
    <row r="77" spans="18:120" x14ac:dyDescent="0.35">
      <c r="R77" s="196"/>
      <c r="AF77" s="196"/>
      <c r="AG77" s="13" t="s">
        <v>23</v>
      </c>
      <c r="AH77" s="2" t="s">
        <v>36</v>
      </c>
      <c r="AI77" s="229">
        <v>198.17770123151399</v>
      </c>
      <c r="AJ77" s="229">
        <v>362.61894068464699</v>
      </c>
      <c r="AK77" s="231">
        <v>594.43994546586998</v>
      </c>
      <c r="AW77" s="196"/>
      <c r="AX77" s="13" t="s">
        <v>95</v>
      </c>
      <c r="AY77" s="2" t="s">
        <v>36</v>
      </c>
      <c r="AZ77" s="259">
        <v>714.79376342446199</v>
      </c>
      <c r="BA77" s="259">
        <v>1274.03666883293</v>
      </c>
      <c r="BB77" s="261">
        <v>2016.0256578823901</v>
      </c>
      <c r="BO77" s="196"/>
      <c r="BP77" s="13" t="s">
        <v>26</v>
      </c>
      <c r="BQ77" s="2" t="s">
        <v>31</v>
      </c>
      <c r="BR77" s="283">
        <v>238.70132799539999</v>
      </c>
      <c r="BS77" s="283">
        <v>376.40955780046698</v>
      </c>
      <c r="BT77" s="285">
        <v>572.47338220087704</v>
      </c>
      <c r="CD77" s="196"/>
      <c r="CE77" s="13" t="s">
        <v>95</v>
      </c>
      <c r="CF77" s="2" t="s">
        <v>43</v>
      </c>
      <c r="CG77" s="319">
        <v>1489.9568624727799</v>
      </c>
      <c r="CH77" s="319">
        <v>2168.6985395064999</v>
      </c>
      <c r="CI77" s="321">
        <v>3078.7859487849601</v>
      </c>
      <c r="CS77" s="196"/>
      <c r="CT77" s="13" t="s">
        <v>23</v>
      </c>
      <c r="CU77" s="2" t="s">
        <v>59</v>
      </c>
      <c r="CV77" s="349">
        <v>147.66674986624801</v>
      </c>
      <c r="CW77" s="349">
        <v>300.97500932700802</v>
      </c>
      <c r="CX77" s="351">
        <v>518.76699266887204</v>
      </c>
      <c r="DI77" s="196"/>
      <c r="DJ77" s="13" t="s">
        <v>95</v>
      </c>
      <c r="DK77" s="2" t="s">
        <v>59</v>
      </c>
      <c r="DL77" s="379">
        <v>332.71416759161002</v>
      </c>
      <c r="DM77" s="379">
        <v>831.80618780130806</v>
      </c>
      <c r="DN77" s="381">
        <v>1505.64200336196</v>
      </c>
    </row>
    <row r="78" spans="18:120" x14ac:dyDescent="0.35">
      <c r="R78" s="196"/>
      <c r="AF78" s="196"/>
      <c r="AG78" s="13" t="s">
        <v>25</v>
      </c>
      <c r="AH78" s="2" t="s">
        <v>36</v>
      </c>
      <c r="AI78" s="229">
        <v>186.74050433619001</v>
      </c>
      <c r="AJ78" s="229">
        <v>342.085766713471</v>
      </c>
      <c r="AK78" s="231">
        <v>563.66907066643898</v>
      </c>
      <c r="AW78" s="196"/>
      <c r="AX78" s="14" t="s">
        <v>96</v>
      </c>
      <c r="AY78" s="6" t="s">
        <v>36</v>
      </c>
      <c r="AZ78" s="258">
        <v>640.15646448362099</v>
      </c>
      <c r="BA78" s="258">
        <v>1166.4971956521699</v>
      </c>
      <c r="BB78" s="262">
        <v>1827.2028613918101</v>
      </c>
      <c r="BO78" s="196"/>
      <c r="BP78" s="14" t="s">
        <v>27</v>
      </c>
      <c r="BQ78" s="6" t="s">
        <v>31</v>
      </c>
      <c r="BR78" s="282">
        <v>220.045667050341</v>
      </c>
      <c r="BS78" s="282">
        <v>354.98841577060898</v>
      </c>
      <c r="BT78" s="286">
        <v>546.74800802118</v>
      </c>
      <c r="CD78" s="196"/>
      <c r="CE78" s="13" t="s">
        <v>96</v>
      </c>
      <c r="CF78" s="2" t="s">
        <v>43</v>
      </c>
      <c r="CG78" s="319">
        <v>1312.48482354933</v>
      </c>
      <c r="CH78" s="319">
        <v>2022.32928744939</v>
      </c>
      <c r="CI78" s="321">
        <v>2952.4637137650502</v>
      </c>
      <c r="CS78" s="196"/>
      <c r="CT78" s="13" t="s">
        <v>25</v>
      </c>
      <c r="CU78" s="2" t="s">
        <v>59</v>
      </c>
      <c r="CV78" s="349">
        <v>150.330498834281</v>
      </c>
      <c r="CW78" s="349">
        <v>303.10985956422797</v>
      </c>
      <c r="CX78" s="351">
        <v>513.76078907609099</v>
      </c>
      <c r="DI78" s="196"/>
      <c r="DJ78" s="14" t="s">
        <v>96</v>
      </c>
      <c r="DK78" s="6" t="s">
        <v>59</v>
      </c>
      <c r="DL78" s="378">
        <v>222.503232265446</v>
      </c>
      <c r="DM78" s="378">
        <v>739.55066770186295</v>
      </c>
      <c r="DN78" s="382">
        <v>1368.76244949495</v>
      </c>
    </row>
    <row r="79" spans="18:120" x14ac:dyDescent="0.35">
      <c r="R79" s="196"/>
      <c r="AF79" s="196"/>
      <c r="AG79" s="13" t="s">
        <v>26</v>
      </c>
      <c r="AH79" s="2" t="s">
        <v>36</v>
      </c>
      <c r="AI79" s="229">
        <v>192.63544694147899</v>
      </c>
      <c r="AJ79" s="229">
        <v>342.76096197598503</v>
      </c>
      <c r="AK79" s="231">
        <v>553.47131557309399</v>
      </c>
      <c r="AW79" s="196"/>
      <c r="BO79" s="196"/>
      <c r="CD79" s="196"/>
      <c r="CE79" s="13" t="s">
        <v>94</v>
      </c>
      <c r="CF79" s="2" t="s">
        <v>44</v>
      </c>
      <c r="CG79" s="319">
        <v>1631.7406478810201</v>
      </c>
      <c r="CH79" s="319">
        <v>2343.32048050699</v>
      </c>
      <c r="CI79" s="321">
        <v>3211.9395603408302</v>
      </c>
      <c r="CS79" s="196"/>
      <c r="CT79" s="13" t="s">
        <v>26</v>
      </c>
      <c r="CU79" s="2" t="s">
        <v>59</v>
      </c>
      <c r="CV79" s="349">
        <v>148.73798188623499</v>
      </c>
      <c r="CW79" s="349">
        <v>300.70113675053199</v>
      </c>
      <c r="CX79" s="351">
        <v>513.31705085492194</v>
      </c>
      <c r="DI79" s="196"/>
    </row>
    <row r="80" spans="18:120" x14ac:dyDescent="0.35">
      <c r="R80" s="196"/>
      <c r="AF80" s="196"/>
      <c r="AG80" s="14" t="s">
        <v>27</v>
      </c>
      <c r="AH80" s="6" t="s">
        <v>36</v>
      </c>
      <c r="AI80" s="228">
        <v>177.80175802568201</v>
      </c>
      <c r="AJ80" s="228">
        <v>315.52210160853701</v>
      </c>
      <c r="AK80" s="232">
        <v>508.14316889632101</v>
      </c>
      <c r="AW80" s="196"/>
      <c r="BO80" s="196"/>
      <c r="CD80" s="196"/>
      <c r="CE80" s="13" t="s">
        <v>95</v>
      </c>
      <c r="CF80" s="2" t="s">
        <v>44</v>
      </c>
      <c r="CG80" s="319">
        <v>1595.4873495253</v>
      </c>
      <c r="CH80" s="319">
        <v>2342.8001476220802</v>
      </c>
      <c r="CI80" s="321">
        <v>3273.1295398509201</v>
      </c>
      <c r="CS80" s="196"/>
      <c r="CT80" s="14" t="s">
        <v>27</v>
      </c>
      <c r="CU80" s="6" t="s">
        <v>59</v>
      </c>
      <c r="CV80" s="348">
        <v>132.733181929182</v>
      </c>
      <c r="CW80" s="348">
        <v>278.34100000000001</v>
      </c>
      <c r="CX80" s="352">
        <v>472.68844049567502</v>
      </c>
      <c r="DI80" s="196"/>
    </row>
    <row r="81" spans="18:120" x14ac:dyDescent="0.35">
      <c r="R81" s="196"/>
      <c r="AF81" s="196"/>
      <c r="AW81" s="196"/>
      <c r="BO81" s="196"/>
      <c r="CD81" s="196"/>
      <c r="CE81" s="13" t="s">
        <v>96</v>
      </c>
      <c r="CF81" s="2" t="s">
        <v>44</v>
      </c>
      <c r="CG81" s="319">
        <v>1439.38026322116</v>
      </c>
      <c r="CH81" s="319">
        <v>2084.6339640166898</v>
      </c>
      <c r="CI81" s="321">
        <v>2935.34937328975</v>
      </c>
      <c r="CS81" s="196"/>
      <c r="DI81" s="196"/>
    </row>
    <row r="82" spans="18:120" ht="15.5" x14ac:dyDescent="0.35">
      <c r="R82" s="196"/>
      <c r="AF82" s="196"/>
      <c r="AW82" s="196"/>
      <c r="BO82" s="196"/>
      <c r="BP82" s="11" t="s">
        <v>110</v>
      </c>
      <c r="BV82" s="11" t="s">
        <v>530</v>
      </c>
      <c r="CD82" s="196"/>
      <c r="CE82" s="13" t="s">
        <v>94</v>
      </c>
      <c r="CF82" s="2" t="s">
        <v>45</v>
      </c>
      <c r="CG82" s="319">
        <v>968.63076142568798</v>
      </c>
      <c r="CH82" s="319">
        <v>1525.94714738014</v>
      </c>
      <c r="CI82" s="321">
        <v>2292.0268255320302</v>
      </c>
      <c r="CS82" s="196"/>
      <c r="DI82" s="196"/>
    </row>
    <row r="83" spans="18:120" x14ac:dyDescent="0.35">
      <c r="R83" s="196"/>
      <c r="AF83" s="196"/>
      <c r="AW83" s="196"/>
      <c r="BO83" s="196"/>
      <c r="BP83" s="2" t="s">
        <v>29</v>
      </c>
      <c r="BQ83" s="2"/>
      <c r="BR83" s="2"/>
      <c r="BS83" s="2"/>
      <c r="BT83" s="2"/>
      <c r="CD83" s="196"/>
      <c r="CE83" s="13" t="s">
        <v>95</v>
      </c>
      <c r="CF83" s="2" t="s">
        <v>45</v>
      </c>
      <c r="CG83" s="319">
        <v>907.93712958832702</v>
      </c>
      <c r="CH83" s="319">
        <v>1482.2935920055299</v>
      </c>
      <c r="CI83" s="321">
        <v>2224.77933159133</v>
      </c>
      <c r="CS83" s="196"/>
      <c r="DI83" s="196"/>
    </row>
    <row r="84" spans="18:120" x14ac:dyDescent="0.35">
      <c r="R84" s="196"/>
      <c r="AF84" s="196"/>
      <c r="AW84" s="196"/>
      <c r="BO84" s="196"/>
      <c r="BP84" s="12" t="s">
        <v>18</v>
      </c>
      <c r="BQ84" s="15" t="s">
        <v>34</v>
      </c>
      <c r="BR84" s="287" t="s">
        <v>20</v>
      </c>
      <c r="BS84" s="287" t="s">
        <v>21</v>
      </c>
      <c r="BT84" s="290" t="s">
        <v>22</v>
      </c>
      <c r="CD84" s="196"/>
      <c r="CE84" s="13" t="s">
        <v>96</v>
      </c>
      <c r="CF84" s="2" t="s">
        <v>45</v>
      </c>
      <c r="CG84" s="319">
        <v>801.77046873401105</v>
      </c>
      <c r="CH84" s="319">
        <v>1325.7720156473899</v>
      </c>
      <c r="CI84" s="321">
        <v>2006.8387673238301</v>
      </c>
      <c r="CS84" s="196"/>
      <c r="DI84" s="196"/>
    </row>
    <row r="85" spans="18:120" x14ac:dyDescent="0.35">
      <c r="R85" s="196"/>
      <c r="AF85" s="196"/>
      <c r="AW85" s="196"/>
      <c r="BO85" s="196"/>
      <c r="BP85" s="12" t="s">
        <v>23</v>
      </c>
      <c r="BQ85" s="15" t="s">
        <v>42</v>
      </c>
      <c r="BR85" s="287">
        <v>170.92110224336099</v>
      </c>
      <c r="BS85" s="287">
        <v>279.72113637629599</v>
      </c>
      <c r="BT85" s="290">
        <v>428.78424192796098</v>
      </c>
      <c r="CD85" s="196"/>
      <c r="CE85" s="13" t="s">
        <v>94</v>
      </c>
      <c r="CF85" s="2" t="s">
        <v>31</v>
      </c>
      <c r="CG85" s="319">
        <v>847.82670938038302</v>
      </c>
      <c r="CH85" s="319">
        <v>1388.45002347993</v>
      </c>
      <c r="CI85" s="321">
        <v>2152.5011462133798</v>
      </c>
      <c r="CS85" s="196"/>
      <c r="DI85" s="196"/>
    </row>
    <row r="86" spans="18:120" x14ac:dyDescent="0.35">
      <c r="R86" s="196"/>
      <c r="AF86" s="196"/>
      <c r="AW86" s="196"/>
      <c r="BO86" s="196"/>
      <c r="BP86" s="13" t="s">
        <v>25</v>
      </c>
      <c r="BQ86" s="2" t="s">
        <v>42</v>
      </c>
      <c r="BR86" s="289">
        <v>169.882792365001</v>
      </c>
      <c r="BS86" s="289">
        <v>278.11403219977802</v>
      </c>
      <c r="BT86" s="291">
        <v>430.84414850163301</v>
      </c>
      <c r="CD86" s="196"/>
      <c r="CE86" s="13" t="s">
        <v>95</v>
      </c>
      <c r="CF86" s="2" t="s">
        <v>31</v>
      </c>
      <c r="CG86" s="319">
        <v>833.29081493148703</v>
      </c>
      <c r="CH86" s="319">
        <v>1381.4484514660401</v>
      </c>
      <c r="CI86" s="321">
        <v>2127.3498707379199</v>
      </c>
      <c r="CS86" s="196"/>
      <c r="DI86" s="196"/>
    </row>
    <row r="87" spans="18:120" x14ac:dyDescent="0.35">
      <c r="R87" s="196"/>
      <c r="AF87" s="196"/>
      <c r="AW87" s="196"/>
      <c r="BO87" s="196"/>
      <c r="BP87" s="13" t="s">
        <v>26</v>
      </c>
      <c r="BQ87" s="2" t="s">
        <v>42</v>
      </c>
      <c r="BR87" s="289">
        <v>178.05674357065701</v>
      </c>
      <c r="BS87" s="289">
        <v>295.22835497399097</v>
      </c>
      <c r="BT87" s="291">
        <v>461.30107522551901</v>
      </c>
      <c r="CD87" s="196"/>
      <c r="CE87" s="14" t="s">
        <v>96</v>
      </c>
      <c r="CF87" s="6" t="s">
        <v>31</v>
      </c>
      <c r="CG87" s="318">
        <v>724.24006146572106</v>
      </c>
      <c r="CH87" s="318">
        <v>1230.8760965121801</v>
      </c>
      <c r="CI87" s="322">
        <v>1904.9980344667499</v>
      </c>
      <c r="CS87" s="196"/>
      <c r="DI87" s="196"/>
    </row>
    <row r="88" spans="18:120" x14ac:dyDescent="0.35">
      <c r="R88" s="196"/>
      <c r="AF88" s="196"/>
      <c r="AW88" s="196"/>
      <c r="BO88" s="196"/>
      <c r="BP88" s="13" t="s">
        <v>27</v>
      </c>
      <c r="BQ88" s="2" t="s">
        <v>42</v>
      </c>
      <c r="BR88" s="289">
        <v>153.099148550725</v>
      </c>
      <c r="BS88" s="289">
        <v>258.266793639235</v>
      </c>
      <c r="BT88" s="291">
        <v>410.38475976800999</v>
      </c>
      <c r="CD88" s="196"/>
      <c r="CS88" s="196"/>
      <c r="DI88" s="196"/>
    </row>
    <row r="89" spans="18:120" x14ac:dyDescent="0.35">
      <c r="R89" s="196"/>
      <c r="AF89" s="196"/>
      <c r="AW89" s="196"/>
      <c r="BO89" s="196"/>
      <c r="BP89" s="13" t="s">
        <v>23</v>
      </c>
      <c r="BQ89" s="2" t="s">
        <v>43</v>
      </c>
      <c r="BR89" s="289">
        <v>337.77040581475097</v>
      </c>
      <c r="BS89" s="289">
        <v>556.25444470585398</v>
      </c>
      <c r="BT89" s="291">
        <v>843.08570119267904</v>
      </c>
      <c r="CD89" s="196"/>
      <c r="CS89" s="196"/>
      <c r="DI89" s="196"/>
    </row>
    <row r="90" spans="18:120" x14ac:dyDescent="0.35">
      <c r="R90" s="196"/>
      <c r="AF90" s="196"/>
      <c r="AW90" s="196"/>
      <c r="BO90" s="196"/>
      <c r="BP90" s="13" t="s">
        <v>25</v>
      </c>
      <c r="BQ90" s="2" t="s">
        <v>43</v>
      </c>
      <c r="BR90" s="289">
        <v>401.02453313399297</v>
      </c>
      <c r="BS90" s="289">
        <v>613.92788383946902</v>
      </c>
      <c r="BT90" s="291">
        <v>910.72569055370604</v>
      </c>
      <c r="CD90" s="196"/>
      <c r="CS90" s="196"/>
      <c r="DI90" s="196"/>
    </row>
    <row r="91" spans="18:120" x14ac:dyDescent="0.35">
      <c r="R91" s="196"/>
      <c r="AF91" s="196"/>
      <c r="AW91" s="196"/>
      <c r="BO91" s="196"/>
      <c r="BP91" s="13" t="s">
        <v>26</v>
      </c>
      <c r="BQ91" s="2" t="s">
        <v>43</v>
      </c>
      <c r="BR91" s="289">
        <v>411.81792317823198</v>
      </c>
      <c r="BS91" s="289">
        <v>630.052958742898</v>
      </c>
      <c r="BT91" s="291">
        <v>914.16401183797802</v>
      </c>
      <c r="CD91" s="196"/>
      <c r="CS91" s="196"/>
      <c r="DI91" s="196"/>
    </row>
    <row r="92" spans="18:120" ht="15.5" x14ac:dyDescent="0.35">
      <c r="R92" s="196"/>
      <c r="AF92" s="196"/>
      <c r="AG92" s="11" t="s">
        <v>101</v>
      </c>
      <c r="AM92" s="11" t="s">
        <v>521</v>
      </c>
      <c r="AW92" s="196"/>
      <c r="AX92" s="11" t="s">
        <v>106</v>
      </c>
      <c r="BD92" s="11" t="s">
        <v>526</v>
      </c>
      <c r="BO92" s="196"/>
      <c r="BP92" s="13" t="s">
        <v>27</v>
      </c>
      <c r="BQ92" s="2" t="s">
        <v>43</v>
      </c>
      <c r="BR92" s="289">
        <v>362.39273655801298</v>
      </c>
      <c r="BS92" s="289">
        <v>566.25706568190299</v>
      </c>
      <c r="BT92" s="291">
        <v>846.46818975796805</v>
      </c>
      <c r="CD92" s="196"/>
      <c r="CE92" s="11" t="s">
        <v>116</v>
      </c>
      <c r="CK92" s="11" t="s">
        <v>536</v>
      </c>
      <c r="CS92" s="196"/>
      <c r="CT92" s="11" t="s">
        <v>121</v>
      </c>
      <c r="CZ92" s="11" t="s">
        <v>541</v>
      </c>
      <c r="DI92" s="196"/>
      <c r="DJ92" s="11" t="s">
        <v>126</v>
      </c>
      <c r="DP92" s="11" t="s">
        <v>546</v>
      </c>
    </row>
    <row r="93" spans="18:120" x14ac:dyDescent="0.35">
      <c r="R93" s="196"/>
      <c r="AF93" s="196"/>
      <c r="AG93" s="2" t="s">
        <v>30</v>
      </c>
      <c r="AH93" s="2"/>
      <c r="AI93" s="2"/>
      <c r="AJ93" s="2"/>
      <c r="AK93" s="2"/>
      <c r="AW93" s="196"/>
      <c r="AX93" s="2" t="s">
        <v>30</v>
      </c>
      <c r="AY93" s="2"/>
      <c r="AZ93" s="2"/>
      <c r="BA93" s="2"/>
      <c r="BB93" s="2"/>
      <c r="BO93" s="196"/>
      <c r="BP93" s="13" t="s">
        <v>23</v>
      </c>
      <c r="BQ93" s="2" t="s">
        <v>44</v>
      </c>
      <c r="BR93" s="289">
        <v>416.421648187492</v>
      </c>
      <c r="BS93" s="289">
        <v>639.68857021175097</v>
      </c>
      <c r="BT93" s="291">
        <v>917.26262842015694</v>
      </c>
      <c r="CD93" s="196"/>
      <c r="CE93" s="2" t="s">
        <v>30</v>
      </c>
      <c r="CF93" s="2"/>
      <c r="CG93" s="2"/>
      <c r="CH93" s="2"/>
      <c r="CI93" s="2"/>
      <c r="CS93" s="196"/>
      <c r="CT93" s="2" t="s">
        <v>30</v>
      </c>
      <c r="CU93" s="2"/>
      <c r="CV93" s="2"/>
      <c r="CW93" s="2"/>
      <c r="CX93" s="2"/>
      <c r="DI93" s="196"/>
      <c r="DJ93" s="2" t="s">
        <v>30</v>
      </c>
      <c r="DK93" s="2"/>
      <c r="DL93" s="2"/>
      <c r="DM93" s="2"/>
      <c r="DN93" s="2"/>
    </row>
    <row r="94" spans="18:120" x14ac:dyDescent="0.35">
      <c r="R94" s="196"/>
      <c r="AF94" s="196"/>
      <c r="AG94" s="12" t="s">
        <v>18</v>
      </c>
      <c r="AH94" s="15" t="s">
        <v>34</v>
      </c>
      <c r="AI94" s="233" t="s">
        <v>20</v>
      </c>
      <c r="AJ94" s="233" t="s">
        <v>21</v>
      </c>
      <c r="AK94" s="236" t="s">
        <v>22</v>
      </c>
      <c r="AW94" s="196"/>
      <c r="AX94" s="12" t="s">
        <v>18</v>
      </c>
      <c r="AY94" s="15" t="s">
        <v>34</v>
      </c>
      <c r="AZ94" s="263" t="s">
        <v>20</v>
      </c>
      <c r="BA94" s="263" t="s">
        <v>21</v>
      </c>
      <c r="BB94" s="266" t="s">
        <v>22</v>
      </c>
      <c r="BO94" s="196"/>
      <c r="BP94" s="13" t="s">
        <v>25</v>
      </c>
      <c r="BQ94" s="2" t="s">
        <v>44</v>
      </c>
      <c r="BR94" s="289">
        <v>421.435265712535</v>
      </c>
      <c r="BS94" s="289">
        <v>627.517187357598</v>
      </c>
      <c r="BT94" s="291">
        <v>907.57685430256299</v>
      </c>
      <c r="CD94" s="196"/>
      <c r="CE94" s="12" t="s">
        <v>18</v>
      </c>
      <c r="CF94" s="15" t="s">
        <v>34</v>
      </c>
      <c r="CG94" s="323" t="s">
        <v>20</v>
      </c>
      <c r="CH94" s="323" t="s">
        <v>21</v>
      </c>
      <c r="CI94" s="326" t="s">
        <v>22</v>
      </c>
      <c r="CS94" s="196"/>
      <c r="CT94" s="12" t="s">
        <v>18</v>
      </c>
      <c r="CU94" s="15" t="s">
        <v>34</v>
      </c>
      <c r="CV94" s="353" t="s">
        <v>20</v>
      </c>
      <c r="CW94" s="353" t="s">
        <v>21</v>
      </c>
      <c r="CX94" s="356" t="s">
        <v>22</v>
      </c>
      <c r="DI94" s="196"/>
      <c r="DJ94" s="12" t="s">
        <v>18</v>
      </c>
      <c r="DK94" s="15" t="s">
        <v>34</v>
      </c>
      <c r="DL94" s="383" t="s">
        <v>20</v>
      </c>
      <c r="DM94" s="383" t="s">
        <v>21</v>
      </c>
      <c r="DN94" s="386" t="s">
        <v>22</v>
      </c>
    </row>
    <row r="95" spans="18:120" x14ac:dyDescent="0.35">
      <c r="R95" s="196"/>
      <c r="AF95" s="196"/>
      <c r="AG95" s="12" t="s">
        <v>23</v>
      </c>
      <c r="AH95" s="15" t="s">
        <v>35</v>
      </c>
      <c r="AI95" s="233">
        <v>187.64643655134401</v>
      </c>
      <c r="AJ95" s="233">
        <v>305.41477112682003</v>
      </c>
      <c r="AK95" s="236">
        <v>449.35314739594799</v>
      </c>
      <c r="AW95" s="196"/>
      <c r="AX95" s="12" t="s">
        <v>94</v>
      </c>
      <c r="AY95" s="15" t="s">
        <v>35</v>
      </c>
      <c r="AZ95" s="263">
        <v>693.78540906900798</v>
      </c>
      <c r="BA95" s="263">
        <v>1154.3048457186101</v>
      </c>
      <c r="BB95" s="266">
        <v>1724.1326809064899</v>
      </c>
      <c r="BO95" s="196"/>
      <c r="BP95" s="13" t="s">
        <v>26</v>
      </c>
      <c r="BQ95" s="2" t="s">
        <v>44</v>
      </c>
      <c r="BR95" s="289">
        <v>410.57168001003902</v>
      </c>
      <c r="BS95" s="289">
        <v>615.99627620278704</v>
      </c>
      <c r="BT95" s="291">
        <v>889.35108329757099</v>
      </c>
      <c r="CD95" s="196"/>
      <c r="CE95" s="12" t="s">
        <v>94</v>
      </c>
      <c r="CF95" s="15" t="s">
        <v>42</v>
      </c>
      <c r="CG95" s="323">
        <v>426.50542521358398</v>
      </c>
      <c r="CH95" s="323">
        <v>751.95887204535302</v>
      </c>
      <c r="CI95" s="326">
        <v>1173.9333969792899</v>
      </c>
      <c r="CS95" s="196"/>
      <c r="CT95" s="12" t="s">
        <v>23</v>
      </c>
      <c r="CU95" s="15" t="s">
        <v>58</v>
      </c>
      <c r="CV95" s="353">
        <v>226.80862820451799</v>
      </c>
      <c r="CW95" s="353">
        <v>334.27225206041498</v>
      </c>
      <c r="CX95" s="356">
        <v>478.64628992352101</v>
      </c>
      <c r="DI95" s="196"/>
      <c r="DJ95" s="12" t="s">
        <v>94</v>
      </c>
      <c r="DK95" s="15" t="s">
        <v>58</v>
      </c>
      <c r="DL95" s="383">
        <v>855.17614015906895</v>
      </c>
      <c r="DM95" s="383">
        <v>1268.6642468704499</v>
      </c>
      <c r="DN95" s="386">
        <v>1827.4979147169699</v>
      </c>
    </row>
    <row r="96" spans="18:120" x14ac:dyDescent="0.35">
      <c r="R96" s="196"/>
      <c r="AF96" s="196"/>
      <c r="AG96" s="13" t="s">
        <v>25</v>
      </c>
      <c r="AH96" s="2" t="s">
        <v>35</v>
      </c>
      <c r="AI96" s="235">
        <v>161.71114567378899</v>
      </c>
      <c r="AJ96" s="235">
        <v>273.28571449481302</v>
      </c>
      <c r="AK96" s="237">
        <v>406.86255421160303</v>
      </c>
      <c r="AW96" s="196"/>
      <c r="AX96" s="13" t="s">
        <v>95</v>
      </c>
      <c r="AY96" s="2" t="s">
        <v>35</v>
      </c>
      <c r="AZ96" s="265">
        <v>537.38819150366601</v>
      </c>
      <c r="BA96" s="265">
        <v>997.42341967951904</v>
      </c>
      <c r="BB96" s="267">
        <v>1565.38561875239</v>
      </c>
      <c r="BO96" s="196"/>
      <c r="BP96" s="13" t="s">
        <v>27</v>
      </c>
      <c r="BQ96" s="2" t="s">
        <v>44</v>
      </c>
      <c r="BR96" s="289">
        <v>359.849024247491</v>
      </c>
      <c r="BS96" s="289">
        <v>545.070274725275</v>
      </c>
      <c r="BT96" s="291">
        <v>792.17343223443197</v>
      </c>
      <c r="CD96" s="196"/>
      <c r="CE96" s="13" t="s">
        <v>95</v>
      </c>
      <c r="CF96" s="2" t="s">
        <v>42</v>
      </c>
      <c r="CG96" s="325">
        <v>282.147826676764</v>
      </c>
      <c r="CH96" s="325">
        <v>603.43928532841198</v>
      </c>
      <c r="CI96" s="327">
        <v>1045.9072122473799</v>
      </c>
      <c r="CS96" s="196"/>
      <c r="CT96" s="13" t="s">
        <v>25</v>
      </c>
      <c r="CU96" s="2" t="s">
        <v>58</v>
      </c>
      <c r="CV96" s="355">
        <v>203.15135293672901</v>
      </c>
      <c r="CW96" s="355">
        <v>302.22620871066601</v>
      </c>
      <c r="CX96" s="357">
        <v>433.42672038217199</v>
      </c>
      <c r="DI96" s="196"/>
      <c r="DJ96" s="13" t="s">
        <v>95</v>
      </c>
      <c r="DK96" s="2" t="s">
        <v>58</v>
      </c>
      <c r="DL96" s="385">
        <v>705.78080381594498</v>
      </c>
      <c r="DM96" s="385">
        <v>1116.59114363357</v>
      </c>
      <c r="DN96" s="387">
        <v>1672.54444902863</v>
      </c>
    </row>
    <row r="97" spans="18:118" x14ac:dyDescent="0.35">
      <c r="R97" s="196"/>
      <c r="AF97" s="196"/>
      <c r="AG97" s="13" t="s">
        <v>26</v>
      </c>
      <c r="AH97" s="2" t="s">
        <v>35</v>
      </c>
      <c r="AI97" s="235">
        <v>129.39549849695101</v>
      </c>
      <c r="AJ97" s="235">
        <v>240.592355613248</v>
      </c>
      <c r="AK97" s="237">
        <v>377.21530534848699</v>
      </c>
      <c r="AW97" s="196"/>
      <c r="AX97" s="13" t="s">
        <v>96</v>
      </c>
      <c r="AY97" s="2" t="s">
        <v>35</v>
      </c>
      <c r="AZ97" s="265">
        <v>607.08855089614894</v>
      </c>
      <c r="BA97" s="265">
        <v>1044.13447163515</v>
      </c>
      <c r="BB97" s="267">
        <v>1582.41786789548</v>
      </c>
      <c r="BO97" s="196"/>
      <c r="BP97" s="13" t="s">
        <v>23</v>
      </c>
      <c r="BQ97" s="2" t="s">
        <v>45</v>
      </c>
      <c r="BR97" s="289">
        <v>260.76958109890001</v>
      </c>
      <c r="BS97" s="289">
        <v>423.021144633495</v>
      </c>
      <c r="BT97" s="291">
        <v>649.96461956985195</v>
      </c>
      <c r="CD97" s="196"/>
      <c r="CE97" s="13" t="s">
        <v>96</v>
      </c>
      <c r="CF97" s="2" t="s">
        <v>42</v>
      </c>
      <c r="CG97" s="325">
        <v>379.43537158990603</v>
      </c>
      <c r="CH97" s="325">
        <v>683.64961538461603</v>
      </c>
      <c r="CI97" s="327">
        <v>1104.5778624899899</v>
      </c>
      <c r="CS97" s="196"/>
      <c r="CT97" s="13" t="s">
        <v>26</v>
      </c>
      <c r="CU97" s="2" t="s">
        <v>58</v>
      </c>
      <c r="CV97" s="355">
        <v>168.321074555797</v>
      </c>
      <c r="CW97" s="355">
        <v>268.68301179818502</v>
      </c>
      <c r="CX97" s="357">
        <v>401.839452716084</v>
      </c>
      <c r="DI97" s="196"/>
      <c r="DJ97" s="13" t="s">
        <v>96</v>
      </c>
      <c r="DK97" s="2" t="s">
        <v>58</v>
      </c>
      <c r="DL97" s="385">
        <v>776.39118903448798</v>
      </c>
      <c r="DM97" s="385">
        <v>1161.44704051383</v>
      </c>
      <c r="DN97" s="387">
        <v>1685.9980625000001</v>
      </c>
    </row>
    <row r="98" spans="18:118" x14ac:dyDescent="0.35">
      <c r="R98" s="196"/>
      <c r="AF98" s="196"/>
      <c r="AG98" s="13" t="s">
        <v>27</v>
      </c>
      <c r="AH98" s="2" t="s">
        <v>35</v>
      </c>
      <c r="AI98" s="235">
        <v>123.38755555555601</v>
      </c>
      <c r="AJ98" s="235">
        <v>231.07882117882099</v>
      </c>
      <c r="AK98" s="237">
        <v>364.40697549387397</v>
      </c>
      <c r="AW98" s="196"/>
      <c r="AX98" s="13" t="s">
        <v>94</v>
      </c>
      <c r="AY98" s="2" t="s">
        <v>36</v>
      </c>
      <c r="AZ98" s="265">
        <v>740.19499258089195</v>
      </c>
      <c r="BA98" s="265">
        <v>1222.1208016302901</v>
      </c>
      <c r="BB98" s="267">
        <v>1838.10799712832</v>
      </c>
      <c r="BO98" s="196"/>
      <c r="BP98" s="13" t="s">
        <v>25</v>
      </c>
      <c r="BQ98" s="2" t="s">
        <v>45</v>
      </c>
      <c r="BR98" s="289">
        <v>250.85979751474699</v>
      </c>
      <c r="BS98" s="289">
        <v>407.64144625007401</v>
      </c>
      <c r="BT98" s="291">
        <v>634.17701866478296</v>
      </c>
      <c r="CD98" s="196"/>
      <c r="CE98" s="13" t="s">
        <v>94</v>
      </c>
      <c r="CF98" s="2" t="s">
        <v>43</v>
      </c>
      <c r="CG98" s="325">
        <v>1150.6029121783799</v>
      </c>
      <c r="CH98" s="325">
        <v>1731.5240692580801</v>
      </c>
      <c r="CI98" s="327">
        <v>2409.9931080582101</v>
      </c>
      <c r="CS98" s="196"/>
      <c r="CT98" s="13" t="s">
        <v>27</v>
      </c>
      <c r="CU98" s="2" t="s">
        <v>58</v>
      </c>
      <c r="CV98" s="355">
        <v>164.995670057382</v>
      </c>
      <c r="CW98" s="355">
        <v>260.77674890083102</v>
      </c>
      <c r="CX98" s="357">
        <v>388.80189840654202</v>
      </c>
      <c r="DI98" s="196"/>
      <c r="DJ98" s="13" t="s">
        <v>94</v>
      </c>
      <c r="DK98" s="2" t="s">
        <v>59</v>
      </c>
      <c r="DL98" s="385">
        <v>155.495774444929</v>
      </c>
      <c r="DM98" s="385">
        <v>779.54606999226905</v>
      </c>
      <c r="DN98" s="387">
        <v>1424.81306196996</v>
      </c>
    </row>
    <row r="99" spans="18:118" x14ac:dyDescent="0.35">
      <c r="R99" s="196"/>
      <c r="AF99" s="196"/>
      <c r="AG99" s="13" t="s">
        <v>23</v>
      </c>
      <c r="AH99" s="2" t="s">
        <v>36</v>
      </c>
      <c r="AI99" s="235">
        <v>187.645316622427</v>
      </c>
      <c r="AJ99" s="235">
        <v>315.039133849363</v>
      </c>
      <c r="AK99" s="237">
        <v>481.30512211054298</v>
      </c>
      <c r="AW99" s="196"/>
      <c r="AX99" s="13" t="s">
        <v>95</v>
      </c>
      <c r="AY99" s="2" t="s">
        <v>36</v>
      </c>
      <c r="AZ99" s="265">
        <v>622.22466989976203</v>
      </c>
      <c r="BA99" s="265">
        <v>1073.4913554730001</v>
      </c>
      <c r="BB99" s="267">
        <v>1668.3707647855499</v>
      </c>
      <c r="BO99" s="196"/>
      <c r="BP99" s="13" t="s">
        <v>26</v>
      </c>
      <c r="BQ99" s="2" t="s">
        <v>45</v>
      </c>
      <c r="BR99" s="289">
        <v>250.21405234952601</v>
      </c>
      <c r="BS99" s="289">
        <v>410.95118334408102</v>
      </c>
      <c r="BT99" s="291">
        <v>631.64726233077897</v>
      </c>
      <c r="CD99" s="196"/>
      <c r="CE99" s="13" t="s">
        <v>95</v>
      </c>
      <c r="CF99" s="2" t="s">
        <v>43</v>
      </c>
      <c r="CG99" s="325">
        <v>1096.3627237635401</v>
      </c>
      <c r="CH99" s="325">
        <v>1650.75462400944</v>
      </c>
      <c r="CI99" s="327">
        <v>2353.7269077538599</v>
      </c>
      <c r="CS99" s="196"/>
      <c r="CT99" s="13" t="s">
        <v>23</v>
      </c>
      <c r="CU99" s="2" t="s">
        <v>59</v>
      </c>
      <c r="CV99" s="355">
        <v>43.977593843834697</v>
      </c>
      <c r="CW99" s="355">
        <v>209.58181074944599</v>
      </c>
      <c r="CX99" s="357">
        <v>375.27062404309299</v>
      </c>
      <c r="DI99" s="196"/>
      <c r="DJ99" s="13" t="s">
        <v>95</v>
      </c>
      <c r="DK99" s="2" t="s">
        <v>59</v>
      </c>
      <c r="DL99" s="385">
        <v>41.036494406457699</v>
      </c>
      <c r="DM99" s="385">
        <v>579.373638034446</v>
      </c>
      <c r="DN99" s="387">
        <v>1227.0587921920601</v>
      </c>
    </row>
    <row r="100" spans="18:118" x14ac:dyDescent="0.35">
      <c r="R100" s="196"/>
      <c r="AF100" s="196"/>
      <c r="AG100" s="13" t="s">
        <v>25</v>
      </c>
      <c r="AH100" s="2" t="s">
        <v>36</v>
      </c>
      <c r="AI100" s="235">
        <v>168.63995900004301</v>
      </c>
      <c r="AJ100" s="235">
        <v>289.39081519326902</v>
      </c>
      <c r="AK100" s="237">
        <v>439.46776171016</v>
      </c>
      <c r="AW100" s="196"/>
      <c r="AX100" s="14" t="s">
        <v>96</v>
      </c>
      <c r="AY100" s="6" t="s">
        <v>36</v>
      </c>
      <c r="AZ100" s="264">
        <v>531.00158045977003</v>
      </c>
      <c r="BA100" s="264">
        <v>966.56659340659303</v>
      </c>
      <c r="BB100" s="268">
        <v>1484.7790996296501</v>
      </c>
      <c r="BO100" s="196"/>
      <c r="BP100" s="13" t="s">
        <v>27</v>
      </c>
      <c r="BQ100" s="2" t="s">
        <v>45</v>
      </c>
      <c r="BR100" s="289">
        <v>224.23351159951201</v>
      </c>
      <c r="BS100" s="289">
        <v>370.09374795417398</v>
      </c>
      <c r="BT100" s="291">
        <v>575.68988888888896</v>
      </c>
      <c r="CD100" s="196"/>
      <c r="CE100" s="13" t="s">
        <v>96</v>
      </c>
      <c r="CF100" s="2" t="s">
        <v>43</v>
      </c>
      <c r="CG100" s="325">
        <v>1179.5773339217001</v>
      </c>
      <c r="CH100" s="325">
        <v>1721.00197674419</v>
      </c>
      <c r="CI100" s="327">
        <v>2424.6850383344399</v>
      </c>
      <c r="CS100" s="196"/>
      <c r="CT100" s="13" t="s">
        <v>25</v>
      </c>
      <c r="CU100" s="2" t="s">
        <v>59</v>
      </c>
      <c r="CV100" s="355">
        <v>26.1734170927514</v>
      </c>
      <c r="CW100" s="355">
        <v>182.602586969013</v>
      </c>
      <c r="CX100" s="357">
        <v>338.13986483992102</v>
      </c>
      <c r="DI100" s="196"/>
      <c r="DJ100" s="14" t="s">
        <v>96</v>
      </c>
      <c r="DK100" s="6" t="s">
        <v>59</v>
      </c>
      <c r="DL100" s="384">
        <v>184.97331092437</v>
      </c>
      <c r="DM100" s="384">
        <v>691.75466666666705</v>
      </c>
      <c r="DN100" s="388">
        <v>1293.3123015873</v>
      </c>
    </row>
    <row r="101" spans="18:118" x14ac:dyDescent="0.35">
      <c r="R101" s="196"/>
      <c r="AF101" s="196"/>
      <c r="AG101" s="13" t="s">
        <v>26</v>
      </c>
      <c r="AH101" s="2" t="s">
        <v>36</v>
      </c>
      <c r="AI101" s="235">
        <v>122.52071935521801</v>
      </c>
      <c r="AJ101" s="235">
        <v>231.05919016872801</v>
      </c>
      <c r="AK101" s="237">
        <v>374.95594296854398</v>
      </c>
      <c r="AW101" s="196"/>
      <c r="BO101" s="196"/>
      <c r="BP101" s="13" t="s">
        <v>23</v>
      </c>
      <c r="BQ101" s="2" t="s">
        <v>31</v>
      </c>
      <c r="BR101" s="289">
        <v>234.36861912526899</v>
      </c>
      <c r="BS101" s="289">
        <v>389.76663084781097</v>
      </c>
      <c r="BT101" s="291">
        <v>615.26610895872795</v>
      </c>
      <c r="CD101" s="196"/>
      <c r="CE101" s="13" t="s">
        <v>94</v>
      </c>
      <c r="CF101" s="2" t="s">
        <v>44</v>
      </c>
      <c r="CG101" s="325">
        <v>1343.57344924018</v>
      </c>
      <c r="CH101" s="325">
        <v>1901.3850577906001</v>
      </c>
      <c r="CI101" s="327">
        <v>2599.7571718624199</v>
      </c>
      <c r="CS101" s="196"/>
      <c r="CT101" s="13" t="s">
        <v>26</v>
      </c>
      <c r="CU101" s="2" t="s">
        <v>59</v>
      </c>
      <c r="CV101" s="355">
        <v>11.2649318247312</v>
      </c>
      <c r="CW101" s="355">
        <v>149.033218524283</v>
      </c>
      <c r="CX101" s="357">
        <v>302.26374272952802</v>
      </c>
      <c r="DI101" s="196"/>
    </row>
    <row r="102" spans="18:118" x14ac:dyDescent="0.35">
      <c r="R102" s="196"/>
      <c r="AF102" s="196"/>
      <c r="AG102" s="14" t="s">
        <v>27</v>
      </c>
      <c r="AH102" s="6" t="s">
        <v>36</v>
      </c>
      <c r="AI102" s="234">
        <v>118.810303405681</v>
      </c>
      <c r="AJ102" s="234">
        <v>225.82282842550401</v>
      </c>
      <c r="AK102" s="238">
        <v>356.58404451112801</v>
      </c>
      <c r="AW102" s="196"/>
      <c r="BO102" s="196"/>
      <c r="BP102" s="13" t="s">
        <v>25</v>
      </c>
      <c r="BQ102" s="2" t="s">
        <v>31</v>
      </c>
      <c r="BR102" s="289">
        <v>227.04744478914</v>
      </c>
      <c r="BS102" s="289">
        <v>376.46891474819603</v>
      </c>
      <c r="BT102" s="291">
        <v>599.70822082636698</v>
      </c>
      <c r="CD102" s="196"/>
      <c r="CE102" s="13" t="s">
        <v>95</v>
      </c>
      <c r="CF102" s="2" t="s">
        <v>44</v>
      </c>
      <c r="CG102" s="325">
        <v>1206.3947269580699</v>
      </c>
      <c r="CH102" s="325">
        <v>1772.9152120835699</v>
      </c>
      <c r="CI102" s="327">
        <v>2472.46918150583</v>
      </c>
      <c r="CS102" s="196"/>
      <c r="CT102" s="14" t="s">
        <v>27</v>
      </c>
      <c r="CU102" s="6" t="s">
        <v>59</v>
      </c>
      <c r="CV102" s="354">
        <v>16.0580373258138</v>
      </c>
      <c r="CW102" s="354">
        <v>152.13103191233799</v>
      </c>
      <c r="CX102" s="358">
        <v>300.11203618198101</v>
      </c>
      <c r="DI102" s="196"/>
    </row>
    <row r="103" spans="18:118" x14ac:dyDescent="0.35">
      <c r="R103" s="196"/>
      <c r="AF103" s="196"/>
      <c r="AW103" s="196"/>
      <c r="BO103" s="196"/>
      <c r="BP103" s="13" t="s">
        <v>26</v>
      </c>
      <c r="BQ103" s="2" t="s">
        <v>31</v>
      </c>
      <c r="BR103" s="289">
        <v>231.36922407634799</v>
      </c>
      <c r="BS103" s="289">
        <v>385.57572418865499</v>
      </c>
      <c r="BT103" s="291">
        <v>603.05368582958704</v>
      </c>
      <c r="CD103" s="196"/>
      <c r="CE103" s="13" t="s">
        <v>96</v>
      </c>
      <c r="CF103" s="2" t="s">
        <v>44</v>
      </c>
      <c r="CG103" s="325">
        <v>1239.3185923753699</v>
      </c>
      <c r="CH103" s="325">
        <v>1786.8001472297599</v>
      </c>
      <c r="CI103" s="327">
        <v>2419.7867068557898</v>
      </c>
      <c r="CS103" s="196"/>
      <c r="DI103" s="196"/>
    </row>
    <row r="104" spans="18:118" x14ac:dyDescent="0.35">
      <c r="R104" s="196"/>
      <c r="AF104" s="196"/>
      <c r="AW104" s="196"/>
      <c r="BO104" s="196"/>
      <c r="BP104" s="14" t="s">
        <v>27</v>
      </c>
      <c r="BQ104" s="6" t="s">
        <v>31</v>
      </c>
      <c r="BR104" s="288">
        <v>204.36067067944501</v>
      </c>
      <c r="BS104" s="288">
        <v>347.15899999999999</v>
      </c>
      <c r="BT104" s="292">
        <v>547.65350646335196</v>
      </c>
      <c r="CD104" s="196"/>
      <c r="CE104" s="13" t="s">
        <v>94</v>
      </c>
      <c r="CF104" s="2" t="s">
        <v>45</v>
      </c>
      <c r="CG104" s="325">
        <v>935.21238774125095</v>
      </c>
      <c r="CH104" s="325">
        <v>1396.2260613559899</v>
      </c>
      <c r="CI104" s="327">
        <v>1992.0234344171099</v>
      </c>
      <c r="CS104" s="196"/>
      <c r="DI104" s="196"/>
    </row>
    <row r="105" spans="18:118" x14ac:dyDescent="0.35">
      <c r="R105" s="196"/>
      <c r="AF105" s="196"/>
      <c r="AW105" s="196"/>
      <c r="BO105" s="196"/>
      <c r="CD105" s="196"/>
      <c r="CE105" s="13" t="s">
        <v>95</v>
      </c>
      <c r="CF105" s="2" t="s">
        <v>45</v>
      </c>
      <c r="CG105" s="325">
        <v>676.69571542201004</v>
      </c>
      <c r="CH105" s="325">
        <v>1130.70164183886</v>
      </c>
      <c r="CI105" s="327">
        <v>1709.5323030755801</v>
      </c>
      <c r="CS105" s="196"/>
      <c r="DI105" s="196"/>
    </row>
    <row r="106" spans="18:118" x14ac:dyDescent="0.35">
      <c r="R106" s="196"/>
      <c r="AF106" s="196"/>
      <c r="AW106" s="196"/>
      <c r="BO106" s="196"/>
      <c r="CD106" s="196"/>
      <c r="CE106" s="13" t="s">
        <v>96</v>
      </c>
      <c r="CF106" s="2" t="s">
        <v>45</v>
      </c>
      <c r="CG106" s="325">
        <v>770.85263608484502</v>
      </c>
      <c r="CH106" s="325">
        <v>1206.07244186047</v>
      </c>
      <c r="CI106" s="327">
        <v>1749.1068456390501</v>
      </c>
      <c r="CS106" s="196"/>
      <c r="DI106" s="196"/>
    </row>
    <row r="107" spans="18:118" x14ac:dyDescent="0.35">
      <c r="R107" s="196"/>
      <c r="AF107" s="196"/>
      <c r="AW107" s="196"/>
      <c r="BO107" s="196"/>
      <c r="CD107" s="196"/>
      <c r="CE107" s="13" t="s">
        <v>94</v>
      </c>
      <c r="CF107" s="2" t="s">
        <v>31</v>
      </c>
      <c r="CG107" s="325">
        <v>687.83545622827705</v>
      </c>
      <c r="CH107" s="325">
        <v>1156.3974309105199</v>
      </c>
      <c r="CI107" s="327">
        <v>1735.91035355085</v>
      </c>
      <c r="CS107" s="196"/>
      <c r="DI107" s="196"/>
    </row>
    <row r="108" spans="18:118" ht="15.5" x14ac:dyDescent="0.35">
      <c r="R108" s="196"/>
      <c r="AF108" s="196"/>
      <c r="AW108" s="196"/>
      <c r="BO108" s="196"/>
      <c r="BP108" s="11" t="s">
        <v>111</v>
      </c>
      <c r="BV108" s="11" t="s">
        <v>531</v>
      </c>
      <c r="CD108" s="196"/>
      <c r="CE108" s="13" t="s">
        <v>95</v>
      </c>
      <c r="CF108" s="2" t="s">
        <v>31</v>
      </c>
      <c r="CG108" s="325">
        <v>532.17788086941198</v>
      </c>
      <c r="CH108" s="325">
        <v>993.63008372371098</v>
      </c>
      <c r="CI108" s="327">
        <v>1567.92056937092</v>
      </c>
      <c r="CS108" s="196"/>
      <c r="DI108" s="196"/>
    </row>
    <row r="109" spans="18:118" x14ac:dyDescent="0.35">
      <c r="R109" s="196"/>
      <c r="AF109" s="196"/>
      <c r="AW109" s="196"/>
      <c r="BO109" s="196"/>
      <c r="BP109" s="2" t="s">
        <v>30</v>
      </c>
      <c r="BQ109" s="2"/>
      <c r="BR109" s="2"/>
      <c r="BS109" s="2"/>
      <c r="BT109" s="2"/>
      <c r="CD109" s="196"/>
      <c r="CE109" s="14" t="s">
        <v>96</v>
      </c>
      <c r="CF109" s="6" t="s">
        <v>31</v>
      </c>
      <c r="CG109" s="324">
        <v>600.60199101973296</v>
      </c>
      <c r="CH109" s="324">
        <v>1038.0299189892601</v>
      </c>
      <c r="CI109" s="328">
        <v>1574.59715432914</v>
      </c>
      <c r="CS109" s="196"/>
      <c r="DI109" s="196"/>
    </row>
    <row r="110" spans="18:118" x14ac:dyDescent="0.35">
      <c r="R110" s="196"/>
      <c r="AF110" s="196"/>
      <c r="AW110" s="196"/>
      <c r="BO110" s="196"/>
      <c r="BP110" s="12" t="s">
        <v>18</v>
      </c>
      <c r="BQ110" s="15" t="s">
        <v>34</v>
      </c>
      <c r="BR110" s="293" t="s">
        <v>20</v>
      </c>
      <c r="BS110" s="293" t="s">
        <v>21</v>
      </c>
      <c r="BT110" s="296" t="s">
        <v>22</v>
      </c>
      <c r="CD110" s="196"/>
      <c r="CS110" s="196"/>
      <c r="DI110" s="196"/>
    </row>
    <row r="111" spans="18:118" x14ac:dyDescent="0.35">
      <c r="R111" s="196"/>
      <c r="AF111" s="196"/>
      <c r="AW111" s="196"/>
      <c r="BO111" s="196"/>
      <c r="BP111" s="12" t="s">
        <v>23</v>
      </c>
      <c r="BQ111" s="15" t="s">
        <v>42</v>
      </c>
      <c r="BR111" s="293">
        <v>119.970406103106</v>
      </c>
      <c r="BS111" s="293">
        <v>210.74568213881301</v>
      </c>
      <c r="BT111" s="296">
        <v>329.50701690454599</v>
      </c>
      <c r="CD111" s="196"/>
      <c r="CS111" s="196"/>
      <c r="DI111" s="196"/>
    </row>
    <row r="112" spans="18:118" x14ac:dyDescent="0.35">
      <c r="R112" s="196"/>
      <c r="AF112" s="196"/>
      <c r="AW112" s="196"/>
      <c r="BO112" s="196"/>
      <c r="BP112" s="13" t="s">
        <v>25</v>
      </c>
      <c r="BQ112" s="2" t="s">
        <v>42</v>
      </c>
      <c r="BR112" s="295">
        <v>104.07445666017399</v>
      </c>
      <c r="BS112" s="295">
        <v>185.16756456600501</v>
      </c>
      <c r="BT112" s="297">
        <v>297.29933905870899</v>
      </c>
      <c r="CD112" s="196"/>
      <c r="CS112" s="196"/>
      <c r="DI112" s="196"/>
    </row>
    <row r="113" spans="18:113" x14ac:dyDescent="0.35">
      <c r="R113" s="196"/>
      <c r="AF113" s="196"/>
      <c r="AW113" s="196"/>
      <c r="BO113" s="196"/>
      <c r="BP113" s="13" t="s">
        <v>26</v>
      </c>
      <c r="BQ113" s="2" t="s">
        <v>42</v>
      </c>
      <c r="BR113" s="295">
        <v>73.789207299082094</v>
      </c>
      <c r="BS113" s="295">
        <v>162.05038388200001</v>
      </c>
      <c r="BT113" s="297">
        <v>279.30186630659801</v>
      </c>
      <c r="CD113" s="196"/>
      <c r="CS113" s="196"/>
      <c r="DI113" s="196"/>
    </row>
    <row r="114" spans="18:113" x14ac:dyDescent="0.35">
      <c r="R114" s="196"/>
      <c r="AF114" s="196"/>
      <c r="AW114" s="196"/>
      <c r="BO114" s="196"/>
      <c r="BP114" s="13" t="s">
        <v>27</v>
      </c>
      <c r="BQ114" s="2" t="s">
        <v>42</v>
      </c>
      <c r="BR114" s="295">
        <v>67.805547820765</v>
      </c>
      <c r="BS114" s="295">
        <v>150.09156378056801</v>
      </c>
      <c r="BT114" s="297">
        <v>257.58519649699002</v>
      </c>
      <c r="CD114" s="196"/>
      <c r="CS114" s="196"/>
      <c r="DI114" s="196"/>
    </row>
    <row r="115" spans="18:113" x14ac:dyDescent="0.35">
      <c r="R115" s="196"/>
      <c r="AF115" s="196"/>
      <c r="AW115" s="196"/>
      <c r="BO115" s="196"/>
      <c r="BP115" s="13" t="s">
        <v>23</v>
      </c>
      <c r="BQ115" s="2" t="s">
        <v>43</v>
      </c>
      <c r="BR115" s="295">
        <v>284.37633932149299</v>
      </c>
      <c r="BS115" s="295">
        <v>430.316146019276</v>
      </c>
      <c r="BT115" s="297">
        <v>599.76165440971204</v>
      </c>
      <c r="CD115" s="196"/>
      <c r="CS115" s="196"/>
      <c r="DI115" s="196"/>
    </row>
    <row r="116" spans="18:113" x14ac:dyDescent="0.35">
      <c r="R116" s="196"/>
      <c r="AF116" s="196"/>
      <c r="AW116" s="196"/>
      <c r="BO116" s="196"/>
      <c r="BP116" s="13" t="s">
        <v>25</v>
      </c>
      <c r="BQ116" s="2" t="s">
        <v>43</v>
      </c>
      <c r="BR116" s="295">
        <v>289.65550566158998</v>
      </c>
      <c r="BS116" s="295">
        <v>425.32644363473401</v>
      </c>
      <c r="BT116" s="297">
        <v>591.09526554239699</v>
      </c>
      <c r="CD116" s="196"/>
      <c r="CS116" s="196"/>
      <c r="DI116" s="196"/>
    </row>
    <row r="117" spans="18:113" x14ac:dyDescent="0.35">
      <c r="R117" s="196"/>
      <c r="AF117" s="196"/>
      <c r="AW117" s="196"/>
      <c r="BO117" s="196"/>
      <c r="BP117" s="13" t="s">
        <v>26</v>
      </c>
      <c r="BQ117" s="2" t="s">
        <v>43</v>
      </c>
      <c r="BR117" s="295">
        <v>261.37942605008499</v>
      </c>
      <c r="BS117" s="295">
        <v>405.68444946205898</v>
      </c>
      <c r="BT117" s="297">
        <v>578.08835453561801</v>
      </c>
      <c r="CD117" s="196"/>
      <c r="CS117" s="196"/>
      <c r="DI117" s="196"/>
    </row>
    <row r="118" spans="18:113" x14ac:dyDescent="0.35">
      <c r="R118" s="196"/>
      <c r="AF118" s="196"/>
      <c r="AW118" s="196"/>
      <c r="BO118" s="196"/>
      <c r="BP118" s="13" t="s">
        <v>27</v>
      </c>
      <c r="BQ118" s="2" t="s">
        <v>43</v>
      </c>
      <c r="BR118" s="295">
        <v>248.72170634920599</v>
      </c>
      <c r="BS118" s="295">
        <v>380.74860044693901</v>
      </c>
      <c r="BT118" s="297">
        <v>544.09311648611504</v>
      </c>
      <c r="CD118" s="196"/>
      <c r="CS118" s="196"/>
      <c r="DI118" s="196"/>
    </row>
    <row r="119" spans="18:113" x14ac:dyDescent="0.35">
      <c r="R119" s="196"/>
      <c r="AF119" s="196"/>
      <c r="AW119" s="196"/>
      <c r="BO119" s="196"/>
      <c r="BP119" s="13" t="s">
        <v>23</v>
      </c>
      <c r="BQ119" s="2" t="s">
        <v>44</v>
      </c>
      <c r="BR119" s="295">
        <v>338.485833099898</v>
      </c>
      <c r="BS119" s="295">
        <v>478.30111336232801</v>
      </c>
      <c r="BT119" s="297">
        <v>665.56637031770697</v>
      </c>
      <c r="CD119" s="196"/>
      <c r="CS119" s="196"/>
      <c r="DI119" s="196"/>
    </row>
    <row r="120" spans="18:113" x14ac:dyDescent="0.35">
      <c r="R120" s="196"/>
      <c r="AF120" s="196"/>
      <c r="AW120" s="196"/>
      <c r="BO120" s="196"/>
      <c r="BP120" s="13" t="s">
        <v>25</v>
      </c>
      <c r="BQ120" s="2" t="s">
        <v>44</v>
      </c>
      <c r="BR120" s="295">
        <v>325.836100266914</v>
      </c>
      <c r="BS120" s="295">
        <v>462.62856300111002</v>
      </c>
      <c r="BT120" s="297">
        <v>633.89434651533304</v>
      </c>
      <c r="CD120" s="196"/>
      <c r="CS120" s="196"/>
      <c r="DI120" s="196"/>
    </row>
    <row r="121" spans="18:113" x14ac:dyDescent="0.35">
      <c r="R121" s="196"/>
      <c r="AF121" s="196"/>
      <c r="AW121" s="196"/>
      <c r="BO121" s="196"/>
      <c r="BP121" s="13" t="s">
        <v>26</v>
      </c>
      <c r="BQ121" s="2" t="s">
        <v>44</v>
      </c>
      <c r="BR121" s="295">
        <v>271.76678989801297</v>
      </c>
      <c r="BS121" s="295">
        <v>404.30536352392301</v>
      </c>
      <c r="BT121" s="297">
        <v>572.38082946197505</v>
      </c>
      <c r="CD121" s="196"/>
      <c r="CS121" s="196"/>
      <c r="DI121" s="196"/>
    </row>
    <row r="122" spans="18:113" x14ac:dyDescent="0.35">
      <c r="R122" s="196"/>
      <c r="AF122" s="196"/>
      <c r="AW122" s="196"/>
      <c r="BO122" s="196"/>
      <c r="BP122" s="13" t="s">
        <v>27</v>
      </c>
      <c r="BQ122" s="2" t="s">
        <v>44</v>
      </c>
      <c r="BR122" s="295">
        <v>257.92826086956501</v>
      </c>
      <c r="BS122" s="295">
        <v>383.19081159420301</v>
      </c>
      <c r="BT122" s="297">
        <v>539.93744444444496</v>
      </c>
      <c r="CD122" s="196"/>
      <c r="CS122" s="196"/>
      <c r="DI122" s="196"/>
    </row>
    <row r="123" spans="18:113" x14ac:dyDescent="0.35">
      <c r="R123" s="196"/>
      <c r="AF123" s="196"/>
      <c r="AW123" s="196"/>
      <c r="BO123" s="196"/>
      <c r="BP123" s="13" t="s">
        <v>23</v>
      </c>
      <c r="BQ123" s="2" t="s">
        <v>45</v>
      </c>
      <c r="BR123" s="295">
        <v>229.89010542952099</v>
      </c>
      <c r="BS123" s="295">
        <v>345.47721958462398</v>
      </c>
      <c r="BT123" s="297">
        <v>492.31503584987502</v>
      </c>
      <c r="CD123" s="196"/>
      <c r="CS123" s="196"/>
      <c r="DI123" s="196"/>
    </row>
    <row r="124" spans="18:113" x14ac:dyDescent="0.35">
      <c r="R124" s="196"/>
      <c r="AF124" s="196"/>
      <c r="AW124" s="196"/>
      <c r="BO124" s="196"/>
      <c r="BP124" s="13" t="s">
        <v>25</v>
      </c>
      <c r="BQ124" s="2" t="s">
        <v>45</v>
      </c>
      <c r="BR124" s="295">
        <v>202.936719337597</v>
      </c>
      <c r="BS124" s="295">
        <v>311.78882504812401</v>
      </c>
      <c r="BT124" s="297">
        <v>446.36255139299999</v>
      </c>
      <c r="CD124" s="196"/>
      <c r="CS124" s="196"/>
      <c r="DI124" s="196"/>
    </row>
    <row r="125" spans="18:113" x14ac:dyDescent="0.35">
      <c r="R125" s="196"/>
      <c r="AF125" s="196"/>
      <c r="AW125" s="196"/>
      <c r="BO125" s="196"/>
      <c r="BP125" s="13" t="s">
        <v>26</v>
      </c>
      <c r="BQ125" s="2" t="s">
        <v>45</v>
      </c>
      <c r="BR125" s="295">
        <v>156.484812696457</v>
      </c>
      <c r="BS125" s="295">
        <v>271.496604003051</v>
      </c>
      <c r="BT125" s="297">
        <v>412.03034860263199</v>
      </c>
      <c r="CD125" s="196"/>
      <c r="CS125" s="196"/>
      <c r="DI125" s="196"/>
    </row>
    <row r="126" spans="18:113" x14ac:dyDescent="0.35">
      <c r="R126" s="196"/>
      <c r="AF126" s="196"/>
      <c r="AW126" s="196"/>
      <c r="BO126" s="196"/>
      <c r="BP126" s="13" t="s">
        <v>27</v>
      </c>
      <c r="BQ126" s="2" t="s">
        <v>45</v>
      </c>
      <c r="BR126" s="295">
        <v>155.618420820111</v>
      </c>
      <c r="BS126" s="295">
        <v>260.78059044400999</v>
      </c>
      <c r="BT126" s="297">
        <v>389.826920588843</v>
      </c>
      <c r="CD126" s="196"/>
      <c r="CS126" s="196"/>
      <c r="DI126" s="196"/>
    </row>
    <row r="127" spans="18:113" x14ac:dyDescent="0.35">
      <c r="R127" s="196"/>
      <c r="AF127" s="196"/>
      <c r="AW127" s="196"/>
      <c r="BO127" s="196"/>
      <c r="BP127" s="13" t="s">
        <v>23</v>
      </c>
      <c r="BQ127" s="2" t="s">
        <v>31</v>
      </c>
      <c r="BR127" s="295">
        <v>186.26129749432499</v>
      </c>
      <c r="BS127" s="295">
        <v>306.06450393798002</v>
      </c>
      <c r="BT127" s="297">
        <v>452.81555681717902</v>
      </c>
      <c r="CD127" s="196"/>
      <c r="CS127" s="196"/>
      <c r="DI127" s="196"/>
    </row>
    <row r="128" spans="18:113" x14ac:dyDescent="0.35">
      <c r="R128" s="196"/>
      <c r="AF128" s="196"/>
      <c r="AW128" s="196"/>
      <c r="BO128" s="196"/>
      <c r="BP128" s="13" t="s">
        <v>25</v>
      </c>
      <c r="BQ128" s="2" t="s">
        <v>31</v>
      </c>
      <c r="BR128" s="295">
        <v>160.887070845191</v>
      </c>
      <c r="BS128" s="295">
        <v>273.65686672532502</v>
      </c>
      <c r="BT128" s="297">
        <v>409.67633841884998</v>
      </c>
      <c r="CD128" s="196"/>
      <c r="CS128" s="196"/>
      <c r="DI128" s="196"/>
    </row>
    <row r="129" spans="18:113" x14ac:dyDescent="0.35">
      <c r="R129" s="196"/>
      <c r="AF129" s="196"/>
      <c r="AW129" s="196"/>
      <c r="BO129" s="196"/>
      <c r="BP129" s="13" t="s">
        <v>26</v>
      </c>
      <c r="BQ129" s="2" t="s">
        <v>31</v>
      </c>
      <c r="BR129" s="295">
        <v>127.997034759342</v>
      </c>
      <c r="BS129" s="295">
        <v>239.613836090581</v>
      </c>
      <c r="BT129" s="297">
        <v>377.04021098682102</v>
      </c>
      <c r="CD129" s="196"/>
      <c r="CS129" s="196"/>
      <c r="DI129" s="196"/>
    </row>
    <row r="130" spans="18:113" x14ac:dyDescent="0.35">
      <c r="R130" s="196"/>
      <c r="AF130" s="196"/>
      <c r="AW130" s="196"/>
      <c r="BO130" s="196"/>
      <c r="BP130" s="14" t="s">
        <v>27</v>
      </c>
      <c r="BQ130" s="6" t="s">
        <v>31</v>
      </c>
      <c r="BR130" s="294">
        <v>122.932093023256</v>
      </c>
      <c r="BS130" s="294">
        <v>230.39027126436801</v>
      </c>
      <c r="BT130" s="298">
        <v>363.43804347826102</v>
      </c>
      <c r="CD130" s="196"/>
      <c r="CS130" s="196"/>
      <c r="DI130" s="196"/>
    </row>
    <row r="131" spans="18:113" x14ac:dyDescent="0.35">
      <c r="R131" s="196"/>
      <c r="AF131" s="196"/>
      <c r="AW131" s="196"/>
      <c r="BO131" s="196"/>
      <c r="CD131" s="196"/>
      <c r="CS131" s="196"/>
      <c r="DI131" s="196"/>
    </row>
    <row r="132" spans="18:113" x14ac:dyDescent="0.35">
      <c r="R132" s="196"/>
      <c r="AF132" s="196"/>
      <c r="AW132" s="196"/>
      <c r="BO132" s="196"/>
      <c r="CD132" s="196"/>
      <c r="CS132" s="196"/>
      <c r="DI132" s="196"/>
    </row>
    <row r="133" spans="18:113" x14ac:dyDescent="0.35">
      <c r="R133" s="196"/>
      <c r="AF133" s="196"/>
      <c r="AW133" s="196"/>
      <c r="BO133" s="196"/>
      <c r="CD133" s="196"/>
      <c r="CS133" s="196"/>
      <c r="DI133" s="196"/>
    </row>
    <row r="134" spans="18:113" x14ac:dyDescent="0.35">
      <c r="R134" s="196"/>
      <c r="AF134" s="196"/>
      <c r="AW134" s="196"/>
      <c r="BO134" s="196"/>
      <c r="CD134" s="196"/>
      <c r="CS134" s="196"/>
      <c r="DI134" s="196"/>
    </row>
    <row r="135" spans="18:113" x14ac:dyDescent="0.35">
      <c r="R135" s="196"/>
      <c r="AF135" s="196"/>
      <c r="AW135" s="196"/>
      <c r="BO135" s="196"/>
      <c r="CD135" s="196"/>
      <c r="CS135" s="196"/>
      <c r="DI135" s="196"/>
    </row>
    <row r="136" spans="18:113" x14ac:dyDescent="0.35">
      <c r="R136" s="196"/>
      <c r="AF136" s="196"/>
      <c r="AW136" s="196"/>
      <c r="BO136" s="196"/>
      <c r="CD136" s="196"/>
      <c r="CS136" s="196"/>
      <c r="DI136" s="196"/>
    </row>
    <row r="137" spans="18:113" x14ac:dyDescent="0.35">
      <c r="R137" s="196"/>
      <c r="AF137" s="196"/>
      <c r="AW137" s="196"/>
      <c r="BO137" s="196"/>
      <c r="CD137" s="196"/>
      <c r="CS137" s="196"/>
      <c r="DI137" s="196"/>
    </row>
    <row r="138" spans="18:113" x14ac:dyDescent="0.35">
      <c r="R138" s="196"/>
      <c r="AF138" s="196"/>
      <c r="AW138" s="196"/>
      <c r="BO138" s="196"/>
      <c r="CD138" s="196"/>
      <c r="CS138" s="196"/>
      <c r="DI138" s="196"/>
    </row>
    <row r="139" spans="18:113" x14ac:dyDescent="0.35">
      <c r="R139" s="196"/>
      <c r="AF139" s="196"/>
      <c r="AW139" s="196"/>
      <c r="BO139" s="196"/>
      <c r="CD139" s="196"/>
      <c r="CS139" s="196"/>
      <c r="DI139" s="196"/>
    </row>
    <row r="140" spans="18:113" x14ac:dyDescent="0.35">
      <c r="R140" s="196"/>
      <c r="AF140" s="196"/>
      <c r="AW140" s="196"/>
      <c r="BO140" s="196"/>
      <c r="CD140" s="196"/>
      <c r="CS140" s="196"/>
      <c r="DI140" s="196"/>
    </row>
  </sheetData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  <colBreaks count="3" manualBreakCount="3">
    <brk id="18" max="1048575" man="1"/>
    <brk id="32" max="1048575" man="1"/>
    <brk id="9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S130"/>
  <sheetViews>
    <sheetView showGridLines="0" zoomScaleNormal="100" zoomScaleSheetLayoutView="25" workbookViewId="0"/>
  </sheetViews>
  <sheetFormatPr defaultColWidth="10.90625" defaultRowHeight="14.5" x14ac:dyDescent="0.35"/>
  <cols>
    <col min="1" max="2" width="14.08984375" customWidth="1"/>
    <col min="3" max="3" width="19.7265625" customWidth="1"/>
    <col min="4" max="4" width="14.08984375" customWidth="1"/>
    <col min="5" max="5" width="19.7265625" customWidth="1"/>
    <col min="6" max="17" width="9.1796875" customWidth="1"/>
    <col min="18" max="19" width="14.08984375" customWidth="1"/>
    <col min="20" max="20" width="19.7265625" customWidth="1"/>
    <col min="21" max="21" width="14.08984375" customWidth="1"/>
    <col min="22" max="22" width="19.7265625" customWidth="1"/>
    <col min="23" max="34" width="9.1796875" customWidth="1"/>
    <col min="35" max="36" width="14.08984375" customWidth="1"/>
    <col min="37" max="37" width="19.7265625" customWidth="1"/>
    <col min="38" max="38" width="14.08984375" customWidth="1"/>
    <col min="39" max="39" width="19.7265625" customWidth="1"/>
    <col min="40" max="50" width="9.1796875" customWidth="1"/>
    <col min="51" max="51" width="31.7265625" customWidth="1"/>
    <col min="52" max="52" width="9.1796875" customWidth="1"/>
    <col min="53" max="54" width="14.08984375" customWidth="1"/>
    <col min="55" max="55" width="19.7265625" customWidth="1"/>
    <col min="56" max="56" width="14.08984375" customWidth="1"/>
    <col min="57" max="57" width="19.7265625" customWidth="1"/>
    <col min="58" max="67" width="9.1796875" customWidth="1"/>
    <col min="68" max="68" width="24.7265625" customWidth="1"/>
    <col min="69" max="69" width="9.1796875" customWidth="1"/>
    <col min="70" max="71" width="14.08984375" customWidth="1"/>
    <col min="72" max="72" width="19.7265625" customWidth="1"/>
    <col min="73" max="73" width="14.08984375" customWidth="1"/>
    <col min="74" max="74" width="19.7265625" customWidth="1"/>
    <col min="75" max="82" width="9.1796875" customWidth="1"/>
    <col min="83" max="83" width="35.1796875" customWidth="1"/>
    <col min="84" max="84" width="9.1796875" customWidth="1"/>
    <col min="85" max="86" width="14.08984375" customWidth="1"/>
    <col min="87" max="87" width="19.7265625" customWidth="1"/>
    <col min="88" max="88" width="14.08984375" customWidth="1"/>
    <col min="89" max="89" width="19.7265625" customWidth="1"/>
    <col min="90" max="97" width="9.1796875" customWidth="1"/>
    <col min="98" max="98" width="35.1796875" customWidth="1"/>
    <col min="99" max="99" width="9.1796875" customWidth="1"/>
    <col min="100" max="101" width="14.08984375" customWidth="1"/>
    <col min="102" max="102" width="19.7265625" customWidth="1"/>
    <col min="103" max="103" width="14.08984375" customWidth="1"/>
    <col min="104" max="104" width="19.7265625" customWidth="1"/>
    <col min="105" max="114" width="9.1796875" customWidth="1"/>
    <col min="115" max="115" width="35.54296875" customWidth="1"/>
    <col min="116" max="116" width="9.1796875" customWidth="1"/>
    <col min="117" max="118" width="14.08984375" customWidth="1"/>
    <col min="119" max="119" width="19.7265625" customWidth="1"/>
    <col min="120" max="120" width="14.08984375" customWidth="1"/>
    <col min="121" max="121" width="19.7265625" customWidth="1"/>
    <col min="122" max="132" width="9.1796875" customWidth="1"/>
    <col min="133" max="133" width="34.7265625" customWidth="1"/>
    <col min="134" max="200" width="9.1796875" customWidth="1"/>
  </cols>
  <sheetData>
    <row r="1" spans="1:123" ht="20" x14ac:dyDescent="0.4">
      <c r="A1" s="9" t="s">
        <v>127</v>
      </c>
      <c r="Q1" s="196"/>
      <c r="AH1" s="196"/>
      <c r="AZ1" s="196"/>
      <c r="BQ1" s="196"/>
      <c r="CF1" s="196"/>
      <c r="CU1" s="196"/>
      <c r="DL1" s="196"/>
    </row>
    <row r="2" spans="1:123" ht="20" x14ac:dyDescent="0.4">
      <c r="A2" s="10" t="s">
        <v>84</v>
      </c>
      <c r="Q2" s="196"/>
      <c r="R2" s="10" t="s">
        <v>85</v>
      </c>
      <c r="AH2" s="196"/>
      <c r="AI2" s="10" t="s">
        <v>86</v>
      </c>
      <c r="AZ2" s="196"/>
      <c r="BA2" s="10" t="s">
        <v>87</v>
      </c>
      <c r="BQ2" s="196"/>
      <c r="BR2" s="10" t="s">
        <v>88</v>
      </c>
      <c r="CF2" s="196"/>
      <c r="CG2" s="10" t="s">
        <v>89</v>
      </c>
      <c r="CU2" s="196"/>
      <c r="CV2" s="10" t="s">
        <v>90</v>
      </c>
      <c r="DL2" s="196"/>
      <c r="DM2" s="10" t="s">
        <v>91</v>
      </c>
    </row>
    <row r="3" spans="1:123" x14ac:dyDescent="0.35">
      <c r="Q3" s="196"/>
      <c r="AH3" s="196"/>
      <c r="AZ3" s="196"/>
      <c r="BQ3" s="196"/>
      <c r="CF3" s="196"/>
      <c r="CU3" s="196"/>
      <c r="DL3" s="196"/>
    </row>
    <row r="4" spans="1:123" ht="15.5" x14ac:dyDescent="0.35">
      <c r="A4" s="11" t="s">
        <v>128</v>
      </c>
      <c r="G4" s="11" t="s">
        <v>160</v>
      </c>
      <c r="Q4" s="196"/>
      <c r="R4" s="11" t="s">
        <v>129</v>
      </c>
      <c r="X4" s="11" t="s">
        <v>161</v>
      </c>
      <c r="AH4" s="196"/>
      <c r="AI4" s="11" t="s">
        <v>130</v>
      </c>
      <c r="AO4" s="11" t="s">
        <v>162</v>
      </c>
      <c r="AZ4" s="196"/>
      <c r="BA4" s="11" t="s">
        <v>135</v>
      </c>
      <c r="BG4" s="11" t="s">
        <v>167</v>
      </c>
      <c r="BQ4" s="196"/>
      <c r="BR4" s="11" t="s">
        <v>140</v>
      </c>
      <c r="BX4" s="11" t="s">
        <v>172</v>
      </c>
      <c r="CF4" s="196"/>
      <c r="CG4" s="11" t="s">
        <v>145</v>
      </c>
      <c r="CM4" s="11" t="s">
        <v>177</v>
      </c>
      <c r="CU4" s="196"/>
      <c r="CV4" s="11" t="s">
        <v>150</v>
      </c>
      <c r="DB4" s="11" t="s">
        <v>182</v>
      </c>
      <c r="DL4" s="196"/>
      <c r="DM4" s="11" t="s">
        <v>155</v>
      </c>
      <c r="DS4" s="11" t="s">
        <v>187</v>
      </c>
    </row>
    <row r="5" spans="1:123" x14ac:dyDescent="0.35">
      <c r="A5" s="2" t="s">
        <v>10</v>
      </c>
      <c r="B5" s="2"/>
      <c r="C5" s="2"/>
      <c r="D5" s="2"/>
      <c r="E5" s="2"/>
      <c r="Q5" s="196"/>
      <c r="R5" s="2" t="s">
        <v>10</v>
      </c>
      <c r="S5" s="2"/>
      <c r="T5" s="2"/>
      <c r="U5" s="2"/>
      <c r="V5" s="2"/>
      <c r="AH5" s="196"/>
      <c r="AI5" s="2" t="s">
        <v>33</v>
      </c>
      <c r="AJ5" s="2"/>
      <c r="AK5" s="2"/>
      <c r="AL5" s="2"/>
      <c r="AM5" s="2"/>
      <c r="AZ5" s="196"/>
      <c r="BA5" s="2" t="s">
        <v>33</v>
      </c>
      <c r="BB5" s="2"/>
      <c r="BC5" s="2"/>
      <c r="BD5" s="2"/>
      <c r="BE5" s="2"/>
      <c r="BQ5" s="196"/>
      <c r="BR5" s="2" t="s">
        <v>33</v>
      </c>
      <c r="BS5" s="2"/>
      <c r="BT5" s="2"/>
      <c r="BU5" s="2"/>
      <c r="BV5" s="2"/>
      <c r="CF5" s="196"/>
      <c r="CG5" s="2" t="s">
        <v>33</v>
      </c>
      <c r="CH5" s="2"/>
      <c r="CI5" s="2"/>
      <c r="CJ5" s="2"/>
      <c r="CK5" s="2"/>
      <c r="CU5" s="196"/>
      <c r="CV5" s="2" t="s">
        <v>33</v>
      </c>
      <c r="CW5" s="2"/>
      <c r="CX5" s="2"/>
      <c r="CY5" s="2"/>
      <c r="CZ5" s="2"/>
      <c r="DL5" s="196"/>
      <c r="DM5" s="2" t="s">
        <v>33</v>
      </c>
      <c r="DN5" s="2"/>
      <c r="DO5" s="2"/>
      <c r="DP5" s="2"/>
      <c r="DQ5" s="2"/>
    </row>
    <row r="6" spans="1:123" x14ac:dyDescent="0.35">
      <c r="A6" s="12" t="s">
        <v>18</v>
      </c>
      <c r="B6" s="15" t="s">
        <v>19</v>
      </c>
      <c r="C6" s="389" t="s">
        <v>20</v>
      </c>
      <c r="D6" s="389" t="s">
        <v>21</v>
      </c>
      <c r="E6" s="392" t="s">
        <v>22</v>
      </c>
      <c r="Q6" s="196"/>
      <c r="R6" s="12" t="s">
        <v>18</v>
      </c>
      <c r="S6" s="15" t="s">
        <v>19</v>
      </c>
      <c r="T6" s="395" t="s">
        <v>20</v>
      </c>
      <c r="U6" s="395" t="s">
        <v>21</v>
      </c>
      <c r="V6" s="398" t="s">
        <v>22</v>
      </c>
      <c r="AH6" s="196"/>
      <c r="AI6" s="12" t="s">
        <v>18</v>
      </c>
      <c r="AJ6" s="15" t="s">
        <v>34</v>
      </c>
      <c r="AK6" s="401" t="s">
        <v>20</v>
      </c>
      <c r="AL6" s="401" t="s">
        <v>21</v>
      </c>
      <c r="AM6" s="404" t="s">
        <v>22</v>
      </c>
      <c r="AZ6" s="196"/>
      <c r="BA6" s="12" t="s">
        <v>18</v>
      </c>
      <c r="BB6" s="15" t="s">
        <v>34</v>
      </c>
      <c r="BC6" s="431" t="s">
        <v>20</v>
      </c>
      <c r="BD6" s="431" t="s">
        <v>21</v>
      </c>
      <c r="BE6" s="434" t="s">
        <v>22</v>
      </c>
      <c r="BQ6" s="196"/>
      <c r="BR6" s="12" t="s">
        <v>18</v>
      </c>
      <c r="BS6" s="15" t="s">
        <v>34</v>
      </c>
      <c r="BT6" s="461" t="s">
        <v>20</v>
      </c>
      <c r="BU6" s="461" t="s">
        <v>21</v>
      </c>
      <c r="BV6" s="464" t="s">
        <v>22</v>
      </c>
      <c r="CF6" s="196"/>
      <c r="CG6" s="12" t="s">
        <v>18</v>
      </c>
      <c r="CH6" s="15" t="s">
        <v>34</v>
      </c>
      <c r="CI6" s="491" t="s">
        <v>20</v>
      </c>
      <c r="CJ6" s="491" t="s">
        <v>21</v>
      </c>
      <c r="CK6" s="494" t="s">
        <v>22</v>
      </c>
      <c r="CU6" s="196"/>
      <c r="CV6" s="12" t="s">
        <v>18</v>
      </c>
      <c r="CW6" s="15" t="s">
        <v>34</v>
      </c>
      <c r="CX6" s="521" t="s">
        <v>20</v>
      </c>
      <c r="CY6" s="521" t="s">
        <v>21</v>
      </c>
      <c r="CZ6" s="524" t="s">
        <v>22</v>
      </c>
      <c r="DL6" s="196"/>
      <c r="DM6" s="12" t="s">
        <v>18</v>
      </c>
      <c r="DN6" s="15" t="s">
        <v>34</v>
      </c>
      <c r="DO6" s="551" t="s">
        <v>20</v>
      </c>
      <c r="DP6" s="551" t="s">
        <v>21</v>
      </c>
      <c r="DQ6" s="554" t="s">
        <v>22</v>
      </c>
    </row>
    <row r="7" spans="1:123" x14ac:dyDescent="0.35">
      <c r="A7" s="12" t="s">
        <v>23</v>
      </c>
      <c r="B7" s="15" t="s">
        <v>24</v>
      </c>
      <c r="C7" s="389">
        <v>660.16044444444401</v>
      </c>
      <c r="D7" s="389">
        <v>1075.1465462506801</v>
      </c>
      <c r="E7" s="392">
        <v>1708.6998793103401</v>
      </c>
      <c r="Q7" s="196"/>
      <c r="R7" s="12" t="s">
        <v>94</v>
      </c>
      <c r="S7" s="15" t="s">
        <v>24</v>
      </c>
      <c r="T7" s="395">
        <v>2527.4482692307702</v>
      </c>
      <c r="U7" s="395">
        <v>3945.7934119811698</v>
      </c>
      <c r="V7" s="398">
        <v>6042.5760944700496</v>
      </c>
      <c r="AH7" s="196"/>
      <c r="AI7" s="12" t="s">
        <v>23</v>
      </c>
      <c r="AJ7" s="15" t="s">
        <v>35</v>
      </c>
      <c r="AK7" s="401">
        <v>751.29307640932495</v>
      </c>
      <c r="AL7" s="401">
        <v>1233.5546310278201</v>
      </c>
      <c r="AM7" s="404">
        <v>1956.3547766152301</v>
      </c>
      <c r="AZ7" s="196"/>
      <c r="BA7" s="12" t="s">
        <v>94</v>
      </c>
      <c r="BB7" s="15" t="s">
        <v>35</v>
      </c>
      <c r="BC7" s="431">
        <v>2933.5414958697202</v>
      </c>
      <c r="BD7" s="431">
        <v>4629.5450461117098</v>
      </c>
      <c r="BE7" s="434">
        <v>7145.2290645296798</v>
      </c>
      <c r="BQ7" s="196"/>
      <c r="BR7" s="12" t="s">
        <v>23</v>
      </c>
      <c r="BS7" s="15" t="s">
        <v>42</v>
      </c>
      <c r="BT7" s="461">
        <v>693.34857796996198</v>
      </c>
      <c r="BU7" s="461">
        <v>1099.16423461102</v>
      </c>
      <c r="BV7" s="464">
        <v>1719.3496709329399</v>
      </c>
      <c r="CF7" s="196"/>
      <c r="CG7" s="12" t="s">
        <v>94</v>
      </c>
      <c r="CH7" s="15" t="s">
        <v>42</v>
      </c>
      <c r="CI7" s="491">
        <v>2670.1328375350499</v>
      </c>
      <c r="CJ7" s="491">
        <v>4041.0329670329702</v>
      </c>
      <c r="CK7" s="494">
        <v>6116.3482295766198</v>
      </c>
      <c r="CU7" s="196"/>
      <c r="CV7" s="12" t="s">
        <v>23</v>
      </c>
      <c r="CW7" s="15" t="s">
        <v>58</v>
      </c>
      <c r="CX7" s="521">
        <v>716.90239970697201</v>
      </c>
      <c r="CY7" s="521">
        <v>1206.5582833333399</v>
      </c>
      <c r="CZ7" s="524">
        <v>1938.8541977673001</v>
      </c>
      <c r="DL7" s="196"/>
      <c r="DM7" s="12" t="s">
        <v>94</v>
      </c>
      <c r="DN7" s="15" t="s">
        <v>58</v>
      </c>
      <c r="DO7" s="551">
        <v>2813.74033333334</v>
      </c>
      <c r="DP7" s="551">
        <v>4530.0156666666699</v>
      </c>
      <c r="DQ7" s="554">
        <v>7073.6660699479298</v>
      </c>
    </row>
    <row r="8" spans="1:123" x14ac:dyDescent="0.35">
      <c r="A8" s="13" t="s">
        <v>25</v>
      </c>
      <c r="B8" s="2" t="s">
        <v>24</v>
      </c>
      <c r="C8" s="391">
        <v>656.07231055900604</v>
      </c>
      <c r="D8" s="391">
        <v>1069.0158695652201</v>
      </c>
      <c r="E8" s="393">
        <v>1696.625</v>
      </c>
      <c r="Q8" s="196"/>
      <c r="R8" s="13" t="s">
        <v>95</v>
      </c>
      <c r="S8" s="2" t="s">
        <v>24</v>
      </c>
      <c r="T8" s="397">
        <v>2668.1435000000001</v>
      </c>
      <c r="U8" s="397">
        <v>4146.9666666666699</v>
      </c>
      <c r="V8" s="399">
        <v>6305.6621666666697</v>
      </c>
      <c r="AH8" s="196"/>
      <c r="AI8" s="13" t="s">
        <v>25</v>
      </c>
      <c r="AJ8" s="2" t="s">
        <v>35</v>
      </c>
      <c r="AK8" s="403">
        <v>736.41051253504895</v>
      </c>
      <c r="AL8" s="403">
        <v>1203.55820632267</v>
      </c>
      <c r="AM8" s="405">
        <v>1900.53469060764</v>
      </c>
      <c r="AZ8" s="196"/>
      <c r="BA8" s="13" t="s">
        <v>95</v>
      </c>
      <c r="BB8" s="2" t="s">
        <v>35</v>
      </c>
      <c r="BC8" s="433">
        <v>3068.9997300724599</v>
      </c>
      <c r="BD8" s="433">
        <v>4829.5184300490901</v>
      </c>
      <c r="BE8" s="435">
        <v>7444.3956288363197</v>
      </c>
      <c r="BQ8" s="196"/>
      <c r="BR8" s="13" t="s">
        <v>25</v>
      </c>
      <c r="BS8" s="2" t="s">
        <v>42</v>
      </c>
      <c r="BT8" s="463">
        <v>686.37060423790899</v>
      </c>
      <c r="BU8" s="463">
        <v>1077.98913043479</v>
      </c>
      <c r="BV8" s="465">
        <v>1683.76029972433</v>
      </c>
      <c r="CF8" s="196"/>
      <c r="CG8" s="13" t="s">
        <v>95</v>
      </c>
      <c r="CH8" s="2" t="s">
        <v>42</v>
      </c>
      <c r="CI8" s="493">
        <v>2808.5205717681702</v>
      </c>
      <c r="CJ8" s="493">
        <v>4282.2408715485899</v>
      </c>
      <c r="CK8" s="495">
        <v>6467.1091100052899</v>
      </c>
      <c r="CU8" s="196"/>
      <c r="CV8" s="13" t="s">
        <v>25</v>
      </c>
      <c r="CW8" s="2" t="s">
        <v>58</v>
      </c>
      <c r="CX8" s="523">
        <v>700.13855709507902</v>
      </c>
      <c r="CY8" s="523">
        <v>1174.4296691176501</v>
      </c>
      <c r="CZ8" s="525">
        <v>1882.3933652267301</v>
      </c>
      <c r="DL8" s="196"/>
      <c r="DM8" s="13" t="s">
        <v>95</v>
      </c>
      <c r="DN8" s="2" t="s">
        <v>58</v>
      </c>
      <c r="DO8" s="553">
        <v>2970.0292906178502</v>
      </c>
      <c r="DP8" s="553">
        <v>4741.4561290322599</v>
      </c>
      <c r="DQ8" s="555">
        <v>7364.0446968761598</v>
      </c>
    </row>
    <row r="9" spans="1:123" x14ac:dyDescent="0.35">
      <c r="A9" s="13" t="s">
        <v>26</v>
      </c>
      <c r="B9" s="2" t="s">
        <v>24</v>
      </c>
      <c r="C9" s="391">
        <v>744.24130000000002</v>
      </c>
      <c r="D9" s="391">
        <v>1201.44029304029</v>
      </c>
      <c r="E9" s="393">
        <v>1885.6483516483499</v>
      </c>
      <c r="Q9" s="196"/>
      <c r="R9" s="13" t="s">
        <v>96</v>
      </c>
      <c r="S9" s="2" t="s">
        <v>24</v>
      </c>
      <c r="T9" s="397">
        <v>2672.1319799054299</v>
      </c>
      <c r="U9" s="397">
        <v>4191.61103260869</v>
      </c>
      <c r="V9" s="399">
        <v>6407.6329257246398</v>
      </c>
      <c r="AH9" s="196"/>
      <c r="AI9" s="13" t="s">
        <v>26</v>
      </c>
      <c r="AJ9" s="2" t="s">
        <v>35</v>
      </c>
      <c r="AK9" s="403">
        <v>816.28782608695701</v>
      </c>
      <c r="AL9" s="403">
        <v>1326.91860465116</v>
      </c>
      <c r="AM9" s="405">
        <v>2078.7141187470802</v>
      </c>
      <c r="AZ9" s="196"/>
      <c r="BA9" s="13" t="s">
        <v>96</v>
      </c>
      <c r="BB9" s="2" t="s">
        <v>35</v>
      </c>
      <c r="BC9" s="433">
        <v>3061.8928354018899</v>
      </c>
      <c r="BD9" s="433">
        <v>4834.5265372924996</v>
      </c>
      <c r="BE9" s="435">
        <v>7448.2325235142098</v>
      </c>
      <c r="BQ9" s="196"/>
      <c r="BR9" s="13" t="s">
        <v>26</v>
      </c>
      <c r="BS9" s="2" t="s">
        <v>42</v>
      </c>
      <c r="BT9" s="463">
        <v>761.42196969697</v>
      </c>
      <c r="BU9" s="463">
        <v>1203.8431844215299</v>
      </c>
      <c r="BV9" s="465">
        <v>1880.9857333970399</v>
      </c>
      <c r="CF9" s="196"/>
      <c r="CG9" s="13" t="s">
        <v>96</v>
      </c>
      <c r="CH9" s="2" t="s">
        <v>42</v>
      </c>
      <c r="CI9" s="493">
        <v>2788.1775833333299</v>
      </c>
      <c r="CJ9" s="493">
        <v>4260.5644995257198</v>
      </c>
      <c r="CK9" s="495">
        <v>6450.2498246844398</v>
      </c>
      <c r="CU9" s="196"/>
      <c r="CV9" s="13" t="s">
        <v>26</v>
      </c>
      <c r="CW9" s="2" t="s">
        <v>58</v>
      </c>
      <c r="CX9" s="523">
        <v>784.65880000000004</v>
      </c>
      <c r="CY9" s="523">
        <v>1302.2451612903201</v>
      </c>
      <c r="CZ9" s="525">
        <v>2061.1975917064201</v>
      </c>
      <c r="DL9" s="196"/>
      <c r="DM9" s="13" t="s">
        <v>96</v>
      </c>
      <c r="DN9" s="2" t="s">
        <v>58</v>
      </c>
      <c r="DO9" s="553">
        <v>2942.58623505572</v>
      </c>
      <c r="DP9" s="553">
        <v>4697.9966787439598</v>
      </c>
      <c r="DQ9" s="555">
        <v>7297.9188249417102</v>
      </c>
    </row>
    <row r="10" spans="1:123" x14ac:dyDescent="0.35">
      <c r="A10" s="13" t="s">
        <v>27</v>
      </c>
      <c r="B10" s="2" t="s">
        <v>24</v>
      </c>
      <c r="C10" s="391">
        <v>713.00155555555602</v>
      </c>
      <c r="D10" s="391">
        <v>1166.4298850574701</v>
      </c>
      <c r="E10" s="393">
        <v>1848.77555193237</v>
      </c>
      <c r="Q10" s="196"/>
      <c r="R10" s="13" t="s">
        <v>94</v>
      </c>
      <c r="S10" s="2" t="s">
        <v>28</v>
      </c>
      <c r="T10" s="397">
        <v>3104.3874396135302</v>
      </c>
      <c r="U10" s="397">
        <v>5075.6885122091298</v>
      </c>
      <c r="V10" s="399">
        <v>7939.0333333333301</v>
      </c>
      <c r="AH10" s="196"/>
      <c r="AI10" s="13" t="s">
        <v>27</v>
      </c>
      <c r="AJ10" s="2" t="s">
        <v>35</v>
      </c>
      <c r="AK10" s="403">
        <v>801.88455483837902</v>
      </c>
      <c r="AL10" s="403">
        <v>1319.4811764705901</v>
      </c>
      <c r="AM10" s="405">
        <v>2100.4296129035802</v>
      </c>
      <c r="AZ10" s="196"/>
      <c r="BA10" s="13" t="s">
        <v>94</v>
      </c>
      <c r="BB10" s="2" t="s">
        <v>36</v>
      </c>
      <c r="BC10" s="433">
        <v>2254.3385989010999</v>
      </c>
      <c r="BD10" s="433">
        <v>3988.15667086844</v>
      </c>
      <c r="BE10" s="435">
        <v>6550.1578437751004</v>
      </c>
      <c r="BQ10" s="196"/>
      <c r="BR10" s="13" t="s">
        <v>27</v>
      </c>
      <c r="BS10" s="2" t="s">
        <v>42</v>
      </c>
      <c r="BT10" s="463">
        <v>747.43478260869597</v>
      </c>
      <c r="BU10" s="463">
        <v>1190.17258064516</v>
      </c>
      <c r="BV10" s="465">
        <v>1879.6404444444399</v>
      </c>
      <c r="CF10" s="196"/>
      <c r="CG10" s="13" t="s">
        <v>94</v>
      </c>
      <c r="CH10" s="2" t="s">
        <v>43</v>
      </c>
      <c r="CI10" s="493">
        <v>5120.8119658119704</v>
      </c>
      <c r="CJ10" s="493">
        <v>7770.5139296187699</v>
      </c>
      <c r="CK10" s="495">
        <v>11282.2391333333</v>
      </c>
      <c r="CU10" s="196"/>
      <c r="CV10" s="13" t="s">
        <v>27</v>
      </c>
      <c r="CW10" s="2" t="s">
        <v>58</v>
      </c>
      <c r="CX10" s="523">
        <v>763.18855378145702</v>
      </c>
      <c r="CY10" s="523">
        <v>1282.1978021978</v>
      </c>
      <c r="CZ10" s="525">
        <v>2064.18370554177</v>
      </c>
      <c r="DL10" s="196"/>
      <c r="DM10" s="13" t="s">
        <v>94</v>
      </c>
      <c r="DN10" s="2" t="s">
        <v>59</v>
      </c>
      <c r="DO10" s="553">
        <v>3064.7513186813198</v>
      </c>
      <c r="DP10" s="553">
        <v>4712.3821459439396</v>
      </c>
      <c r="DQ10" s="555">
        <v>7118.2102544233503</v>
      </c>
    </row>
    <row r="11" spans="1:123" x14ac:dyDescent="0.35">
      <c r="A11" s="13" t="s">
        <v>23</v>
      </c>
      <c r="B11" s="2" t="s">
        <v>28</v>
      </c>
      <c r="C11" s="391">
        <v>800.18728070175496</v>
      </c>
      <c r="D11" s="391">
        <v>1372.7498127285801</v>
      </c>
      <c r="E11" s="393">
        <v>2212.88895547115</v>
      </c>
      <c r="Q11" s="196"/>
      <c r="R11" s="13" t="s">
        <v>95</v>
      </c>
      <c r="S11" s="2" t="s">
        <v>28</v>
      </c>
      <c r="T11" s="397">
        <v>3298</v>
      </c>
      <c r="U11" s="397">
        <v>5332.7766116941502</v>
      </c>
      <c r="V11" s="399">
        <v>8289.6522222222193</v>
      </c>
      <c r="AH11" s="196"/>
      <c r="AI11" s="13" t="s">
        <v>23</v>
      </c>
      <c r="AJ11" s="2" t="s">
        <v>36</v>
      </c>
      <c r="AK11" s="403">
        <v>568.42999296900496</v>
      </c>
      <c r="AL11" s="403">
        <v>1072.48654886488</v>
      </c>
      <c r="AM11" s="405">
        <v>1812.8045355998499</v>
      </c>
      <c r="AZ11" s="196"/>
      <c r="BA11" s="13" t="s">
        <v>95</v>
      </c>
      <c r="BB11" s="2" t="s">
        <v>36</v>
      </c>
      <c r="BC11" s="433">
        <v>2439.3301661104801</v>
      </c>
      <c r="BD11" s="433">
        <v>4228.3161159420297</v>
      </c>
      <c r="BE11" s="435">
        <v>6888.8484586066097</v>
      </c>
      <c r="BQ11" s="196"/>
      <c r="BR11" s="13" t="s">
        <v>23</v>
      </c>
      <c r="BS11" s="2" t="s">
        <v>43</v>
      </c>
      <c r="BT11" s="463">
        <v>1284.1689147504501</v>
      </c>
      <c r="BU11" s="463">
        <v>2028.4336402727699</v>
      </c>
      <c r="BV11" s="465">
        <v>3069.5660438919199</v>
      </c>
      <c r="CF11" s="196"/>
      <c r="CG11" s="13" t="s">
        <v>95</v>
      </c>
      <c r="CH11" s="2" t="s">
        <v>43</v>
      </c>
      <c r="CI11" s="493">
        <v>5007.5164010989001</v>
      </c>
      <c r="CJ11" s="493">
        <v>7630.8727653007099</v>
      </c>
      <c r="CK11" s="495">
        <v>11163.3067518116</v>
      </c>
      <c r="CU11" s="196"/>
      <c r="CV11" s="13" t="s">
        <v>23</v>
      </c>
      <c r="CW11" s="2" t="s">
        <v>59</v>
      </c>
      <c r="CX11" s="523">
        <v>807.63400000000001</v>
      </c>
      <c r="CY11" s="523">
        <v>1272.30030321407</v>
      </c>
      <c r="CZ11" s="525">
        <v>1955.9923554706199</v>
      </c>
      <c r="DL11" s="196"/>
      <c r="DM11" s="13" t="s">
        <v>95</v>
      </c>
      <c r="DN11" s="2" t="s">
        <v>59</v>
      </c>
      <c r="DO11" s="553">
        <v>3143.1517192484898</v>
      </c>
      <c r="DP11" s="553">
        <v>4856.2695555555601</v>
      </c>
      <c r="DQ11" s="555">
        <v>7343.3730480046297</v>
      </c>
    </row>
    <row r="12" spans="1:123" x14ac:dyDescent="0.35">
      <c r="A12" s="13" t="s">
        <v>25</v>
      </c>
      <c r="B12" s="2" t="s">
        <v>28</v>
      </c>
      <c r="C12" s="391">
        <v>762.69692160291197</v>
      </c>
      <c r="D12" s="391">
        <v>1304.4890214601201</v>
      </c>
      <c r="E12" s="393">
        <v>2097.6919498584002</v>
      </c>
      <c r="Q12" s="196"/>
      <c r="R12" s="13" t="s">
        <v>96</v>
      </c>
      <c r="S12" s="2" t="s">
        <v>28</v>
      </c>
      <c r="T12" s="397">
        <v>3291.9971670160098</v>
      </c>
      <c r="U12" s="397">
        <v>5298.1775934179605</v>
      </c>
      <c r="V12" s="399">
        <v>8244.4456298442492</v>
      </c>
      <c r="AH12" s="196"/>
      <c r="AI12" s="13" t="s">
        <v>25</v>
      </c>
      <c r="AJ12" s="2" t="s">
        <v>36</v>
      </c>
      <c r="AK12" s="403">
        <v>506.75511231181702</v>
      </c>
      <c r="AL12" s="403">
        <v>992.05025466893005</v>
      </c>
      <c r="AM12" s="405">
        <v>1710.5188752424101</v>
      </c>
      <c r="AZ12" s="196"/>
      <c r="BA12" s="14" t="s">
        <v>96</v>
      </c>
      <c r="BB12" s="6" t="s">
        <v>36</v>
      </c>
      <c r="BC12" s="432">
        <v>2426.6151730319698</v>
      </c>
      <c r="BD12" s="432">
        <v>4155.0866905902503</v>
      </c>
      <c r="BE12" s="436">
        <v>6702.18685577828</v>
      </c>
      <c r="BQ12" s="196"/>
      <c r="BR12" s="13" t="s">
        <v>25</v>
      </c>
      <c r="BS12" s="2" t="s">
        <v>43</v>
      </c>
      <c r="BT12" s="463">
        <v>1276.9882531261801</v>
      </c>
      <c r="BU12" s="463">
        <v>2006.4406651935001</v>
      </c>
      <c r="BV12" s="465">
        <v>3036.3519999999999</v>
      </c>
      <c r="CF12" s="196"/>
      <c r="CG12" s="13" t="s">
        <v>96</v>
      </c>
      <c r="CH12" s="2" t="s">
        <v>43</v>
      </c>
      <c r="CI12" s="493">
        <v>4925.9834254341104</v>
      </c>
      <c r="CJ12" s="493">
        <v>7561.5978260869597</v>
      </c>
      <c r="CK12" s="495">
        <v>11104.6528649068</v>
      </c>
      <c r="CU12" s="196"/>
      <c r="CV12" s="13" t="s">
        <v>25</v>
      </c>
      <c r="CW12" s="2" t="s">
        <v>59</v>
      </c>
      <c r="CX12" s="523">
        <v>781.54941666666696</v>
      </c>
      <c r="CY12" s="523">
        <v>1227.36751134735</v>
      </c>
      <c r="CZ12" s="525">
        <v>1888.65696488294</v>
      </c>
      <c r="DL12" s="196"/>
      <c r="DM12" s="14" t="s">
        <v>96</v>
      </c>
      <c r="DN12" s="6" t="s">
        <v>59</v>
      </c>
      <c r="DO12" s="552">
        <v>3160.4052941268601</v>
      </c>
      <c r="DP12" s="552">
        <v>4922.2282998752598</v>
      </c>
      <c r="DQ12" s="556">
        <v>7482.40895365505</v>
      </c>
    </row>
    <row r="13" spans="1:123" x14ac:dyDescent="0.35">
      <c r="A13" s="13" t="s">
        <v>26</v>
      </c>
      <c r="B13" s="2" t="s">
        <v>28</v>
      </c>
      <c r="C13" s="391">
        <v>871.47573713143402</v>
      </c>
      <c r="D13" s="391">
        <v>1467.85061498708</v>
      </c>
      <c r="E13" s="393">
        <v>2336.1012207277599</v>
      </c>
      <c r="Q13" s="196"/>
      <c r="R13" s="13" t="s">
        <v>94</v>
      </c>
      <c r="S13" s="2" t="s">
        <v>29</v>
      </c>
      <c r="T13" s="397">
        <v>2707.2155823970402</v>
      </c>
      <c r="U13" s="397">
        <v>4264.1820512820505</v>
      </c>
      <c r="V13" s="399">
        <v>6409.3757738095301</v>
      </c>
      <c r="AH13" s="196"/>
      <c r="AI13" s="13" t="s">
        <v>26</v>
      </c>
      <c r="AJ13" s="2" t="s">
        <v>36</v>
      </c>
      <c r="AK13" s="403">
        <v>577.29706481923802</v>
      </c>
      <c r="AL13" s="403">
        <v>1091.12951724138</v>
      </c>
      <c r="AM13" s="405">
        <v>1836.9559328063301</v>
      </c>
      <c r="AZ13" s="196"/>
      <c r="BQ13" s="196"/>
      <c r="BR13" s="13" t="s">
        <v>26</v>
      </c>
      <c r="BS13" s="2" t="s">
        <v>43</v>
      </c>
      <c r="BT13" s="463">
        <v>1354.5225718136001</v>
      </c>
      <c r="BU13" s="463">
        <v>2129.3526770868002</v>
      </c>
      <c r="BV13" s="465">
        <v>3192.5667851234798</v>
      </c>
      <c r="CF13" s="196"/>
      <c r="CG13" s="13" t="s">
        <v>94</v>
      </c>
      <c r="CH13" s="2" t="s">
        <v>44</v>
      </c>
      <c r="CI13" s="493">
        <v>4699.9058478260904</v>
      </c>
      <c r="CJ13" s="493">
        <v>7079.1167057960402</v>
      </c>
      <c r="CK13" s="495">
        <v>10334.5741106719</v>
      </c>
      <c r="CU13" s="196"/>
      <c r="CV13" s="13" t="s">
        <v>26</v>
      </c>
      <c r="CW13" s="2" t="s">
        <v>59</v>
      </c>
      <c r="CX13" s="523">
        <v>852.72964358974298</v>
      </c>
      <c r="CY13" s="523">
        <v>1338.72572039072</v>
      </c>
      <c r="CZ13" s="525">
        <v>2045.90677369881</v>
      </c>
      <c r="DL13" s="196"/>
    </row>
    <row r="14" spans="1:123" x14ac:dyDescent="0.35">
      <c r="A14" s="13" t="s">
        <v>27</v>
      </c>
      <c r="B14" s="2" t="s">
        <v>28</v>
      </c>
      <c r="C14" s="391">
        <v>871.04833640434799</v>
      </c>
      <c r="D14" s="391">
        <v>1490.7641025641001</v>
      </c>
      <c r="E14" s="393">
        <v>2399.30922171563</v>
      </c>
      <c r="Q14" s="196"/>
      <c r="R14" s="13" t="s">
        <v>95</v>
      </c>
      <c r="S14" s="2" t="s">
        <v>29</v>
      </c>
      <c r="T14" s="397">
        <v>2767.40843557784</v>
      </c>
      <c r="U14" s="397">
        <v>4346.8455972514203</v>
      </c>
      <c r="V14" s="399">
        <v>6603.0962832674604</v>
      </c>
      <c r="AH14" s="196"/>
      <c r="AI14" s="14" t="s">
        <v>27</v>
      </c>
      <c r="AJ14" s="6" t="s">
        <v>36</v>
      </c>
      <c r="AK14" s="402">
        <v>587.88273288800895</v>
      </c>
      <c r="AL14" s="402">
        <v>1098.92692085098</v>
      </c>
      <c r="AM14" s="406">
        <v>1826.15514558311</v>
      </c>
      <c r="AZ14" s="196"/>
      <c r="BQ14" s="196"/>
      <c r="BR14" s="13" t="s">
        <v>27</v>
      </c>
      <c r="BS14" s="2" t="s">
        <v>43</v>
      </c>
      <c r="BT14" s="463">
        <v>1328.2764999999999</v>
      </c>
      <c r="BU14" s="463">
        <v>2121.4174599856701</v>
      </c>
      <c r="BV14" s="465">
        <v>3247.77918418538</v>
      </c>
      <c r="CF14" s="196"/>
      <c r="CG14" s="13" t="s">
        <v>95</v>
      </c>
      <c r="CH14" s="2" t="s">
        <v>44</v>
      </c>
      <c r="CI14" s="493">
        <v>4487.3151666666699</v>
      </c>
      <c r="CJ14" s="493">
        <v>6799.4121057160701</v>
      </c>
      <c r="CK14" s="495">
        <v>9952.2338325915298</v>
      </c>
      <c r="CU14" s="196"/>
      <c r="CV14" s="14" t="s">
        <v>27</v>
      </c>
      <c r="CW14" s="6" t="s">
        <v>59</v>
      </c>
      <c r="CX14" s="522">
        <v>848.29629643437795</v>
      </c>
      <c r="CY14" s="522">
        <v>1356.1933553337999</v>
      </c>
      <c r="CZ14" s="526">
        <v>2109.9568830227699</v>
      </c>
      <c r="DL14" s="196"/>
    </row>
    <row r="15" spans="1:123" x14ac:dyDescent="0.35">
      <c r="A15" s="13" t="s">
        <v>23</v>
      </c>
      <c r="B15" s="2" t="s">
        <v>29</v>
      </c>
      <c r="C15" s="391">
        <v>692.03750610500595</v>
      </c>
      <c r="D15" s="391">
        <v>1145.61855140751</v>
      </c>
      <c r="E15" s="393">
        <v>1795.97912087912</v>
      </c>
      <c r="Q15" s="196"/>
      <c r="R15" s="13" t="s">
        <v>96</v>
      </c>
      <c r="S15" s="2" t="s">
        <v>29</v>
      </c>
      <c r="T15" s="397">
        <v>2668.4719617404398</v>
      </c>
      <c r="U15" s="397">
        <v>4216.9165302782303</v>
      </c>
      <c r="V15" s="399">
        <v>6396.3868987254</v>
      </c>
      <c r="AH15" s="196"/>
      <c r="AZ15" s="196"/>
      <c r="BQ15" s="196"/>
      <c r="BR15" s="13" t="s">
        <v>23</v>
      </c>
      <c r="BS15" s="2" t="s">
        <v>44</v>
      </c>
      <c r="BT15" s="463">
        <v>1229.68938620122</v>
      </c>
      <c r="BU15" s="463">
        <v>1916.45220209071</v>
      </c>
      <c r="BV15" s="465">
        <v>2906.3365962384</v>
      </c>
      <c r="CF15" s="196"/>
      <c r="CG15" s="13" t="s">
        <v>96</v>
      </c>
      <c r="CH15" s="2" t="s">
        <v>44</v>
      </c>
      <c r="CI15" s="493">
        <v>4595.1188171046397</v>
      </c>
      <c r="CJ15" s="493">
        <v>7004.5145467578996</v>
      </c>
      <c r="CK15" s="495">
        <v>10266.378157863601</v>
      </c>
      <c r="CU15" s="196"/>
      <c r="DL15" s="196"/>
    </row>
    <row r="16" spans="1:123" x14ac:dyDescent="0.35">
      <c r="A16" s="13" t="s">
        <v>25</v>
      </c>
      <c r="B16" s="2" t="s">
        <v>29</v>
      </c>
      <c r="C16" s="391">
        <v>696.53416335145403</v>
      </c>
      <c r="D16" s="391">
        <v>1151.50032733224</v>
      </c>
      <c r="E16" s="393">
        <v>1809.8434241289301</v>
      </c>
      <c r="Q16" s="196"/>
      <c r="R16" s="13" t="s">
        <v>94</v>
      </c>
      <c r="S16" s="2" t="s">
        <v>30</v>
      </c>
      <c r="T16" s="397">
        <v>3245.5549547298301</v>
      </c>
      <c r="U16" s="397">
        <v>5009.4817204301098</v>
      </c>
      <c r="V16" s="399">
        <v>7427.2444575859099</v>
      </c>
      <c r="AH16" s="196"/>
      <c r="AZ16" s="196"/>
      <c r="BQ16" s="196"/>
      <c r="BR16" s="13" t="s">
        <v>25</v>
      </c>
      <c r="BS16" s="2" t="s">
        <v>44</v>
      </c>
      <c r="BT16" s="463">
        <v>1198.2278225806499</v>
      </c>
      <c r="BU16" s="463">
        <v>1874.17</v>
      </c>
      <c r="BV16" s="465">
        <v>2840.6582417582399</v>
      </c>
      <c r="CF16" s="196"/>
      <c r="CG16" s="13" t="s">
        <v>94</v>
      </c>
      <c r="CH16" s="2" t="s">
        <v>45</v>
      </c>
      <c r="CI16" s="493">
        <v>2896.21442466595</v>
      </c>
      <c r="CJ16" s="493">
        <v>4729.2029235514401</v>
      </c>
      <c r="CK16" s="495">
        <v>7384.6795318618197</v>
      </c>
      <c r="CU16" s="196"/>
      <c r="DL16" s="196"/>
    </row>
    <row r="17" spans="1:123" x14ac:dyDescent="0.35">
      <c r="A17" s="13" t="s">
        <v>26</v>
      </c>
      <c r="B17" s="2" t="s">
        <v>29</v>
      </c>
      <c r="C17" s="391">
        <v>736.85244999999998</v>
      </c>
      <c r="D17" s="391">
        <v>1218.62029569892</v>
      </c>
      <c r="E17" s="393">
        <v>1904.5184999999999</v>
      </c>
      <c r="Q17" s="196"/>
      <c r="R17" s="13" t="s">
        <v>95</v>
      </c>
      <c r="S17" s="2" t="s">
        <v>30</v>
      </c>
      <c r="T17" s="397">
        <v>3377.4143790849698</v>
      </c>
      <c r="U17" s="397">
        <v>5192.5582222222201</v>
      </c>
      <c r="V17" s="399">
        <v>7704.2819220430101</v>
      </c>
      <c r="AH17" s="196"/>
      <c r="AZ17" s="196"/>
      <c r="BQ17" s="196"/>
      <c r="BR17" s="13" t="s">
        <v>26</v>
      </c>
      <c r="BS17" s="2" t="s">
        <v>44</v>
      </c>
      <c r="BT17" s="463">
        <v>1225.79203808235</v>
      </c>
      <c r="BU17" s="463">
        <v>1897.6635000000001</v>
      </c>
      <c r="BV17" s="465">
        <v>2841.2748610082399</v>
      </c>
      <c r="CF17" s="196"/>
      <c r="CG17" s="13" t="s">
        <v>95</v>
      </c>
      <c r="CH17" s="2" t="s">
        <v>45</v>
      </c>
      <c r="CI17" s="493">
        <v>2953.0349765760502</v>
      </c>
      <c r="CJ17" s="493">
        <v>4767.6788644688604</v>
      </c>
      <c r="CK17" s="495">
        <v>7431.8928092451497</v>
      </c>
      <c r="CU17" s="196"/>
      <c r="DL17" s="196"/>
    </row>
    <row r="18" spans="1:123" x14ac:dyDescent="0.35">
      <c r="A18" s="13" t="s">
        <v>27</v>
      </c>
      <c r="B18" s="2" t="s">
        <v>29</v>
      </c>
      <c r="C18" s="391">
        <v>706.743798534799</v>
      </c>
      <c r="D18" s="391">
        <v>1171.7095771619699</v>
      </c>
      <c r="E18" s="393">
        <v>1852.9591275364</v>
      </c>
      <c r="Q18" s="196"/>
      <c r="R18" s="13" t="s">
        <v>96</v>
      </c>
      <c r="S18" s="2" t="s">
        <v>30</v>
      </c>
      <c r="T18" s="397">
        <v>3334.8436663143102</v>
      </c>
      <c r="U18" s="397">
        <v>5141.5478159340701</v>
      </c>
      <c r="V18" s="399">
        <v>7669.7136868686903</v>
      </c>
      <c r="AH18" s="196"/>
      <c r="AZ18" s="196"/>
      <c r="BQ18" s="196"/>
      <c r="BR18" s="13" t="s">
        <v>27</v>
      </c>
      <c r="BS18" s="2" t="s">
        <v>44</v>
      </c>
      <c r="BT18" s="463">
        <v>1221.67352777778</v>
      </c>
      <c r="BU18" s="463">
        <v>1916.28841725233</v>
      </c>
      <c r="BV18" s="465">
        <v>2917.1790628153599</v>
      </c>
      <c r="CF18" s="196"/>
      <c r="CG18" s="13" t="s">
        <v>96</v>
      </c>
      <c r="CH18" s="2" t="s">
        <v>45</v>
      </c>
      <c r="CI18" s="493">
        <v>2986.78565217391</v>
      </c>
      <c r="CJ18" s="493">
        <v>4824.4266191255601</v>
      </c>
      <c r="CK18" s="495">
        <v>7500.1371305326302</v>
      </c>
      <c r="CU18" s="196"/>
      <c r="DL18" s="196"/>
    </row>
    <row r="19" spans="1:123" x14ac:dyDescent="0.35">
      <c r="A19" s="13" t="s">
        <v>23</v>
      </c>
      <c r="B19" s="2" t="s">
        <v>30</v>
      </c>
      <c r="C19" s="391">
        <v>775.37061147734903</v>
      </c>
      <c r="D19" s="391">
        <v>1228.9929883867901</v>
      </c>
      <c r="E19" s="393">
        <v>1829.55755443059</v>
      </c>
      <c r="Q19" s="196"/>
      <c r="R19" s="13" t="s">
        <v>94</v>
      </c>
      <c r="S19" s="2" t="s">
        <v>31</v>
      </c>
      <c r="T19" s="397">
        <v>2869.54973474801</v>
      </c>
      <c r="U19" s="397">
        <v>4579.7443264997701</v>
      </c>
      <c r="V19" s="399">
        <v>7105.5367668706103</v>
      </c>
      <c r="AH19" s="196"/>
      <c r="AZ19" s="196"/>
      <c r="BQ19" s="196"/>
      <c r="BR19" s="13" t="s">
        <v>23</v>
      </c>
      <c r="BS19" s="2" t="s">
        <v>45</v>
      </c>
      <c r="BT19" s="463">
        <v>739.81497786211298</v>
      </c>
      <c r="BU19" s="463">
        <v>1252.8397826087</v>
      </c>
      <c r="BV19" s="465">
        <v>2001.4145491825</v>
      </c>
      <c r="CF19" s="196"/>
      <c r="CG19" s="13" t="s">
        <v>94</v>
      </c>
      <c r="CH19" s="2" t="s">
        <v>31</v>
      </c>
      <c r="CI19" s="493">
        <v>2869.54973474801</v>
      </c>
      <c r="CJ19" s="493">
        <v>4579.7443264997701</v>
      </c>
      <c r="CK19" s="495">
        <v>7105.5367668706103</v>
      </c>
      <c r="CU19" s="196"/>
      <c r="DL19" s="196"/>
    </row>
    <row r="20" spans="1:123" x14ac:dyDescent="0.35">
      <c r="A20" s="13" t="s">
        <v>25</v>
      </c>
      <c r="B20" s="2" t="s">
        <v>30</v>
      </c>
      <c r="C20" s="391">
        <v>758.29161079687003</v>
      </c>
      <c r="D20" s="391">
        <v>1190.1875</v>
      </c>
      <c r="E20" s="393">
        <v>1772.32056777818</v>
      </c>
      <c r="Q20" s="196"/>
      <c r="R20" s="13" t="s">
        <v>95</v>
      </c>
      <c r="S20" s="2" t="s">
        <v>31</v>
      </c>
      <c r="T20" s="397">
        <v>3013.3263946382799</v>
      </c>
      <c r="U20" s="397">
        <v>4778.7265571284097</v>
      </c>
      <c r="V20" s="399">
        <v>7391.3099496724599</v>
      </c>
      <c r="AH20" s="196"/>
      <c r="AZ20" s="196"/>
      <c r="BQ20" s="196"/>
      <c r="BR20" s="13" t="s">
        <v>25</v>
      </c>
      <c r="BS20" s="2" t="s">
        <v>45</v>
      </c>
      <c r="BT20" s="463">
        <v>720.99311740890698</v>
      </c>
      <c r="BU20" s="463">
        <v>1216.23516483516</v>
      </c>
      <c r="BV20" s="465">
        <v>1935.06306118711</v>
      </c>
      <c r="CF20" s="196"/>
      <c r="CG20" s="13" t="s">
        <v>95</v>
      </c>
      <c r="CH20" s="2" t="s">
        <v>31</v>
      </c>
      <c r="CI20" s="493">
        <v>3013.3263946382799</v>
      </c>
      <c r="CJ20" s="493">
        <v>4778.7265571284097</v>
      </c>
      <c r="CK20" s="495">
        <v>7391.3099496724599</v>
      </c>
      <c r="CU20" s="196"/>
      <c r="DL20" s="196"/>
    </row>
    <row r="21" spans="1:123" x14ac:dyDescent="0.35">
      <c r="A21" s="13" t="s">
        <v>26</v>
      </c>
      <c r="B21" s="2" t="s">
        <v>30</v>
      </c>
      <c r="C21" s="391">
        <v>806.70317372959096</v>
      </c>
      <c r="D21" s="391">
        <v>1264.4540659340701</v>
      </c>
      <c r="E21" s="393">
        <v>1885.0592615150799</v>
      </c>
      <c r="Q21" s="196"/>
      <c r="R21" s="14" t="s">
        <v>96</v>
      </c>
      <c r="S21" s="6" t="s">
        <v>31</v>
      </c>
      <c r="T21" s="396">
        <v>3004.6406111111201</v>
      </c>
      <c r="U21" s="396">
        <v>4772.2793987621599</v>
      </c>
      <c r="V21" s="400">
        <v>7379.9344083285196</v>
      </c>
      <c r="AH21" s="196"/>
      <c r="AZ21" s="196"/>
      <c r="BQ21" s="196"/>
      <c r="BR21" s="13" t="s">
        <v>26</v>
      </c>
      <c r="BS21" s="2" t="s">
        <v>45</v>
      </c>
      <c r="BT21" s="463">
        <v>795.32937500000003</v>
      </c>
      <c r="BU21" s="463">
        <v>1330.40199433217</v>
      </c>
      <c r="BV21" s="465">
        <v>2103.5502063740901</v>
      </c>
      <c r="CF21" s="196"/>
      <c r="CG21" s="14" t="s">
        <v>96</v>
      </c>
      <c r="CH21" s="6" t="s">
        <v>31</v>
      </c>
      <c r="CI21" s="492">
        <v>3004.6406111111201</v>
      </c>
      <c r="CJ21" s="492">
        <v>4772.2793987621599</v>
      </c>
      <c r="CK21" s="496">
        <v>7379.9344083285196</v>
      </c>
      <c r="CU21" s="196"/>
      <c r="DL21" s="196"/>
    </row>
    <row r="22" spans="1:123" x14ac:dyDescent="0.35">
      <c r="A22" s="13" t="s">
        <v>27</v>
      </c>
      <c r="B22" s="2" t="s">
        <v>30</v>
      </c>
      <c r="C22" s="391">
        <v>799.43844444444403</v>
      </c>
      <c r="D22" s="391">
        <v>1261.8592222222201</v>
      </c>
      <c r="E22" s="393">
        <v>1903.38461538462</v>
      </c>
      <c r="Q22" s="196"/>
      <c r="AH22" s="196"/>
      <c r="AZ22" s="196"/>
      <c r="BQ22" s="196"/>
      <c r="BR22" s="13" t="s">
        <v>27</v>
      </c>
      <c r="BS22" s="2" t="s">
        <v>45</v>
      </c>
      <c r="BT22" s="463">
        <v>781.90165936456503</v>
      </c>
      <c r="BU22" s="463">
        <v>1316.59864308952</v>
      </c>
      <c r="BV22" s="465">
        <v>2098.75667078472</v>
      </c>
      <c r="CF22" s="196"/>
      <c r="CU22" s="196"/>
      <c r="DL22" s="196"/>
    </row>
    <row r="23" spans="1:123" x14ac:dyDescent="0.35">
      <c r="A23" s="13" t="s">
        <v>23</v>
      </c>
      <c r="B23" s="2" t="s">
        <v>31</v>
      </c>
      <c r="C23" s="391">
        <v>733.10577975216302</v>
      </c>
      <c r="D23" s="391">
        <v>1219.3253594297501</v>
      </c>
      <c r="E23" s="393">
        <v>1943.40732894399</v>
      </c>
      <c r="Q23" s="196"/>
      <c r="AH23" s="196"/>
      <c r="AZ23" s="196"/>
      <c r="BQ23" s="196"/>
      <c r="BR23" s="13" t="s">
        <v>23</v>
      </c>
      <c r="BS23" s="2" t="s">
        <v>31</v>
      </c>
      <c r="BT23" s="463">
        <v>733.10577975216302</v>
      </c>
      <c r="BU23" s="463">
        <v>1219.3253594297501</v>
      </c>
      <c r="BV23" s="465">
        <v>1943.40732894399</v>
      </c>
      <c r="CF23" s="196"/>
      <c r="CU23" s="196"/>
      <c r="DL23" s="196"/>
    </row>
    <row r="24" spans="1:123" x14ac:dyDescent="0.35">
      <c r="A24" s="13" t="s">
        <v>25</v>
      </c>
      <c r="B24" s="2" t="s">
        <v>31</v>
      </c>
      <c r="C24" s="391">
        <v>717.06510989010997</v>
      </c>
      <c r="D24" s="391">
        <v>1185.8543856281101</v>
      </c>
      <c r="E24" s="393">
        <v>1884.9850933667799</v>
      </c>
      <c r="Q24" s="196"/>
      <c r="AH24" s="196"/>
      <c r="AZ24" s="196"/>
      <c r="BQ24" s="196"/>
      <c r="BR24" s="13" t="s">
        <v>25</v>
      </c>
      <c r="BS24" s="2" t="s">
        <v>31</v>
      </c>
      <c r="BT24" s="463">
        <v>717.06510989010997</v>
      </c>
      <c r="BU24" s="463">
        <v>1185.8543856281101</v>
      </c>
      <c r="BV24" s="465">
        <v>1884.9850933667799</v>
      </c>
      <c r="CF24" s="196"/>
      <c r="CU24" s="196"/>
      <c r="DL24" s="196"/>
    </row>
    <row r="25" spans="1:123" x14ac:dyDescent="0.35">
      <c r="A25" s="13" t="s">
        <v>26</v>
      </c>
      <c r="B25" s="2" t="s">
        <v>31</v>
      </c>
      <c r="C25" s="391">
        <v>798.45744744386002</v>
      </c>
      <c r="D25" s="391">
        <v>1310.22176666666</v>
      </c>
      <c r="E25" s="393">
        <v>2059.68566697192</v>
      </c>
      <c r="Q25" s="196"/>
      <c r="AH25" s="196"/>
      <c r="AZ25" s="196"/>
      <c r="BQ25" s="196"/>
      <c r="BR25" s="13" t="s">
        <v>26</v>
      </c>
      <c r="BS25" s="2" t="s">
        <v>31</v>
      </c>
      <c r="BT25" s="463">
        <v>798.45744744386002</v>
      </c>
      <c r="BU25" s="463">
        <v>1310.22176666666</v>
      </c>
      <c r="BV25" s="465">
        <v>2059.68566697192</v>
      </c>
      <c r="CF25" s="196"/>
      <c r="CU25" s="196"/>
      <c r="DL25" s="196"/>
    </row>
    <row r="26" spans="1:123" ht="15.5" x14ac:dyDescent="0.35">
      <c r="A26" s="14" t="s">
        <v>27</v>
      </c>
      <c r="B26" s="6" t="s">
        <v>31</v>
      </c>
      <c r="C26" s="390">
        <v>783.47127329192597</v>
      </c>
      <c r="D26" s="390">
        <v>1300.00317367415</v>
      </c>
      <c r="E26" s="394">
        <v>2077.0527188328902</v>
      </c>
      <c r="Q26" s="196"/>
      <c r="AH26" s="196"/>
      <c r="AI26" s="11" t="s">
        <v>131</v>
      </c>
      <c r="AO26" s="11" t="s">
        <v>163</v>
      </c>
      <c r="AZ26" s="196"/>
      <c r="BA26" s="11" t="s">
        <v>136</v>
      </c>
      <c r="BG26" s="11" t="s">
        <v>168</v>
      </c>
      <c r="BQ26" s="196"/>
      <c r="BR26" s="14" t="s">
        <v>27</v>
      </c>
      <c r="BS26" s="6" t="s">
        <v>31</v>
      </c>
      <c r="BT26" s="462">
        <v>783.47127329192597</v>
      </c>
      <c r="BU26" s="462">
        <v>1300.00317367415</v>
      </c>
      <c r="BV26" s="466">
        <v>2077.0527188328902</v>
      </c>
      <c r="CF26" s="196"/>
      <c r="CG26" s="11" t="s">
        <v>146</v>
      </c>
      <c r="CM26" s="11" t="s">
        <v>178</v>
      </c>
      <c r="CU26" s="196"/>
      <c r="CV26" s="11" t="s">
        <v>151</v>
      </c>
      <c r="DB26" s="11" t="s">
        <v>183</v>
      </c>
      <c r="DL26" s="196"/>
      <c r="DM26" s="11" t="s">
        <v>156</v>
      </c>
      <c r="DS26" s="11" t="s">
        <v>188</v>
      </c>
    </row>
    <row r="27" spans="1:123" x14ac:dyDescent="0.35">
      <c r="Q27" s="196"/>
      <c r="AH27" s="196"/>
      <c r="AI27" s="2" t="s">
        <v>24</v>
      </c>
      <c r="AJ27" s="2"/>
      <c r="AK27" s="2"/>
      <c r="AL27" s="2"/>
      <c r="AM27" s="2"/>
      <c r="AZ27" s="196"/>
      <c r="BA27" s="2" t="s">
        <v>24</v>
      </c>
      <c r="BB27" s="2"/>
      <c r="BC27" s="2"/>
      <c r="BD27" s="2"/>
      <c r="BE27" s="2"/>
      <c r="BQ27" s="196"/>
      <c r="CF27" s="196"/>
      <c r="CG27" s="2" t="s">
        <v>24</v>
      </c>
      <c r="CH27" s="2"/>
      <c r="CI27" s="2"/>
      <c r="CJ27" s="2"/>
      <c r="CK27" s="2"/>
      <c r="CU27" s="196"/>
      <c r="CV27" s="2" t="s">
        <v>24</v>
      </c>
      <c r="CW27" s="2"/>
      <c r="CX27" s="2"/>
      <c r="CY27" s="2"/>
      <c r="CZ27" s="2"/>
      <c r="DL27" s="196"/>
      <c r="DM27" s="2" t="s">
        <v>24</v>
      </c>
      <c r="DN27" s="2"/>
      <c r="DO27" s="2"/>
      <c r="DP27" s="2"/>
      <c r="DQ27" s="2"/>
    </row>
    <row r="28" spans="1:123" x14ac:dyDescent="0.35">
      <c r="Q28" s="196"/>
      <c r="AH28" s="196"/>
      <c r="AI28" s="12" t="s">
        <v>18</v>
      </c>
      <c r="AJ28" s="15" t="s">
        <v>34</v>
      </c>
      <c r="AK28" s="407" t="s">
        <v>20</v>
      </c>
      <c r="AL28" s="407" t="s">
        <v>21</v>
      </c>
      <c r="AM28" s="410" t="s">
        <v>22</v>
      </c>
      <c r="AZ28" s="196"/>
      <c r="BA28" s="12" t="s">
        <v>18</v>
      </c>
      <c r="BB28" s="15" t="s">
        <v>34</v>
      </c>
      <c r="BC28" s="437" t="s">
        <v>20</v>
      </c>
      <c r="BD28" s="437" t="s">
        <v>21</v>
      </c>
      <c r="BE28" s="440" t="s">
        <v>22</v>
      </c>
      <c r="BQ28" s="196"/>
      <c r="CF28" s="196"/>
      <c r="CG28" s="12" t="s">
        <v>18</v>
      </c>
      <c r="CH28" s="15" t="s">
        <v>34</v>
      </c>
      <c r="CI28" s="497" t="s">
        <v>20</v>
      </c>
      <c r="CJ28" s="497" t="s">
        <v>21</v>
      </c>
      <c r="CK28" s="500" t="s">
        <v>22</v>
      </c>
      <c r="CU28" s="196"/>
      <c r="CV28" s="12" t="s">
        <v>18</v>
      </c>
      <c r="CW28" s="15" t="s">
        <v>34</v>
      </c>
      <c r="CX28" s="527" t="s">
        <v>20</v>
      </c>
      <c r="CY28" s="527" t="s">
        <v>21</v>
      </c>
      <c r="CZ28" s="530" t="s">
        <v>22</v>
      </c>
      <c r="DL28" s="196"/>
      <c r="DM28" s="12" t="s">
        <v>18</v>
      </c>
      <c r="DN28" s="15" t="s">
        <v>34</v>
      </c>
      <c r="DO28" s="557" t="s">
        <v>20</v>
      </c>
      <c r="DP28" s="557" t="s">
        <v>21</v>
      </c>
      <c r="DQ28" s="560" t="s">
        <v>22</v>
      </c>
    </row>
    <row r="29" spans="1:123" x14ac:dyDescent="0.35">
      <c r="Q29" s="196"/>
      <c r="AH29" s="196"/>
      <c r="AI29" s="12" t="s">
        <v>23</v>
      </c>
      <c r="AJ29" s="15" t="s">
        <v>35</v>
      </c>
      <c r="AK29" s="407">
        <v>674.18586144675805</v>
      </c>
      <c r="AL29" s="407">
        <v>1089.0637183936201</v>
      </c>
      <c r="AM29" s="410">
        <v>1726.2111274154499</v>
      </c>
      <c r="AZ29" s="196"/>
      <c r="BA29" s="12" t="s">
        <v>94</v>
      </c>
      <c r="BB29" s="15" t="s">
        <v>35</v>
      </c>
      <c r="BC29" s="437">
        <v>2576.2018118863898</v>
      </c>
      <c r="BD29" s="437">
        <v>3995.1861404494398</v>
      </c>
      <c r="BE29" s="440">
        <v>6098.20598731884</v>
      </c>
      <c r="BQ29" s="196"/>
      <c r="CF29" s="196"/>
      <c r="CG29" s="12" t="s">
        <v>94</v>
      </c>
      <c r="CH29" s="15" t="s">
        <v>42</v>
      </c>
      <c r="CI29" s="497">
        <v>2349.1112170329702</v>
      </c>
      <c r="CJ29" s="497">
        <v>3568.5368885765402</v>
      </c>
      <c r="CK29" s="500">
        <v>5337.5571694139198</v>
      </c>
      <c r="CU29" s="196"/>
      <c r="CV29" s="12" t="s">
        <v>23</v>
      </c>
      <c r="CW29" s="15" t="s">
        <v>58</v>
      </c>
      <c r="CX29" s="527">
        <v>652.23683333333304</v>
      </c>
      <c r="CY29" s="527">
        <v>1070.73644200627</v>
      </c>
      <c r="CZ29" s="530">
        <v>1701.8900555555599</v>
      </c>
      <c r="DL29" s="196"/>
      <c r="DM29" s="12" t="s">
        <v>94</v>
      </c>
      <c r="DN29" s="15" t="s">
        <v>58</v>
      </c>
      <c r="DO29" s="557">
        <v>2512.6671046345</v>
      </c>
      <c r="DP29" s="557">
        <v>3947.64110599078</v>
      </c>
      <c r="DQ29" s="560">
        <v>6052.5151041666704</v>
      </c>
    </row>
    <row r="30" spans="1:123" ht="15.5" x14ac:dyDescent="0.35">
      <c r="Q30" s="196"/>
      <c r="AH30" s="196"/>
      <c r="AI30" s="13" t="s">
        <v>25</v>
      </c>
      <c r="AJ30" s="2" t="s">
        <v>35</v>
      </c>
      <c r="AK30" s="409">
        <v>671.04713333333302</v>
      </c>
      <c r="AL30" s="409">
        <v>1083.2600732600699</v>
      </c>
      <c r="AM30" s="411">
        <v>1710.8368824653601</v>
      </c>
      <c r="AZ30" s="196"/>
      <c r="BA30" s="13" t="s">
        <v>95</v>
      </c>
      <c r="BB30" s="2" t="s">
        <v>35</v>
      </c>
      <c r="BC30" s="439">
        <v>2719.3603763440901</v>
      </c>
      <c r="BD30" s="439">
        <v>4198.4139999999998</v>
      </c>
      <c r="BE30" s="441">
        <v>6359.2004347826096</v>
      </c>
      <c r="BQ30" s="196"/>
      <c r="BR30" s="11" t="s">
        <v>141</v>
      </c>
      <c r="BX30" s="11" t="s">
        <v>173</v>
      </c>
      <c r="CF30" s="196"/>
      <c r="CG30" s="13" t="s">
        <v>95</v>
      </c>
      <c r="CH30" s="2" t="s">
        <v>42</v>
      </c>
      <c r="CI30" s="499">
        <v>2482.34148168498</v>
      </c>
      <c r="CJ30" s="499">
        <v>3773.20166666667</v>
      </c>
      <c r="CK30" s="501">
        <v>5658.4733611111096</v>
      </c>
      <c r="CU30" s="196"/>
      <c r="CV30" s="13" t="s">
        <v>25</v>
      </c>
      <c r="CW30" s="2" t="s">
        <v>58</v>
      </c>
      <c r="CX30" s="529">
        <v>651.79958849830405</v>
      </c>
      <c r="CY30" s="529">
        <v>1071.2902173913001</v>
      </c>
      <c r="CZ30" s="531">
        <v>1698.5963467510701</v>
      </c>
      <c r="DL30" s="196"/>
      <c r="DM30" s="13" t="s">
        <v>95</v>
      </c>
      <c r="DN30" s="2" t="s">
        <v>58</v>
      </c>
      <c r="DO30" s="559">
        <v>2679.7471111111099</v>
      </c>
      <c r="DP30" s="559">
        <v>4172.5702173912996</v>
      </c>
      <c r="DQ30" s="561">
        <v>6324.8705357142899</v>
      </c>
    </row>
    <row r="31" spans="1:123" x14ac:dyDescent="0.35">
      <c r="Q31" s="196"/>
      <c r="AH31" s="196"/>
      <c r="AI31" s="13" t="s">
        <v>26</v>
      </c>
      <c r="AJ31" s="2" t="s">
        <v>35</v>
      </c>
      <c r="AK31" s="409">
        <v>761.11724561403503</v>
      </c>
      <c r="AL31" s="409">
        <v>1218.9095652173901</v>
      </c>
      <c r="AM31" s="411">
        <v>1903.0096506370501</v>
      </c>
      <c r="AZ31" s="196"/>
      <c r="BA31" s="13" t="s">
        <v>96</v>
      </c>
      <c r="BB31" s="2" t="s">
        <v>35</v>
      </c>
      <c r="BC31" s="439">
        <v>2718.7575294703001</v>
      </c>
      <c r="BD31" s="439">
        <v>4240.0341444600299</v>
      </c>
      <c r="BE31" s="441">
        <v>6461.6320467033001</v>
      </c>
      <c r="BQ31" s="196"/>
      <c r="BR31" s="2" t="s">
        <v>24</v>
      </c>
      <c r="BS31" s="2"/>
      <c r="BT31" s="2"/>
      <c r="BU31" s="2"/>
      <c r="BV31" s="2"/>
      <c r="CF31" s="196"/>
      <c r="CG31" s="13" t="s">
        <v>96</v>
      </c>
      <c r="CH31" s="2" t="s">
        <v>42</v>
      </c>
      <c r="CI31" s="499">
        <v>2491.4034601449198</v>
      </c>
      <c r="CJ31" s="499">
        <v>3810.9804347826098</v>
      </c>
      <c r="CK31" s="501">
        <v>5728.1623235958596</v>
      </c>
      <c r="CU31" s="196"/>
      <c r="CV31" s="13" t="s">
        <v>26</v>
      </c>
      <c r="CW31" s="2" t="s">
        <v>58</v>
      </c>
      <c r="CX31" s="529">
        <v>743.64468833014803</v>
      </c>
      <c r="CY31" s="529">
        <v>1205.8150000000001</v>
      </c>
      <c r="CZ31" s="531">
        <v>1886.0351606545601</v>
      </c>
      <c r="DL31" s="196"/>
      <c r="DM31" s="13" t="s">
        <v>96</v>
      </c>
      <c r="DN31" s="2" t="s">
        <v>58</v>
      </c>
      <c r="DO31" s="559">
        <v>2661.6567222222302</v>
      </c>
      <c r="DP31" s="559">
        <v>4181.1493607415996</v>
      </c>
      <c r="DQ31" s="561">
        <v>6357.6200268753</v>
      </c>
    </row>
    <row r="32" spans="1:123" x14ac:dyDescent="0.35">
      <c r="Q32" s="196"/>
      <c r="AH32" s="196"/>
      <c r="AI32" s="13" t="s">
        <v>27</v>
      </c>
      <c r="AJ32" s="2" t="s">
        <v>35</v>
      </c>
      <c r="AK32" s="409">
        <v>729.27357669082096</v>
      </c>
      <c r="AL32" s="409">
        <v>1181.9217975261399</v>
      </c>
      <c r="AM32" s="411">
        <v>1867.51901457238</v>
      </c>
      <c r="AZ32" s="196"/>
      <c r="BA32" s="13" t="s">
        <v>94</v>
      </c>
      <c r="BB32" s="2" t="s">
        <v>36</v>
      </c>
      <c r="BC32" s="439">
        <v>1608.6577010869601</v>
      </c>
      <c r="BD32" s="439">
        <v>2975.4382222222198</v>
      </c>
      <c r="BE32" s="441">
        <v>4829.9313888888901</v>
      </c>
      <c r="BQ32" s="196"/>
      <c r="BR32" s="12" t="s">
        <v>18</v>
      </c>
      <c r="BS32" s="15" t="s">
        <v>34</v>
      </c>
      <c r="BT32" s="467" t="s">
        <v>20</v>
      </c>
      <c r="BU32" s="467" t="s">
        <v>21</v>
      </c>
      <c r="BV32" s="470" t="s">
        <v>22</v>
      </c>
      <c r="CF32" s="196"/>
      <c r="CG32" s="13" t="s">
        <v>94</v>
      </c>
      <c r="CH32" s="2" t="s">
        <v>43</v>
      </c>
      <c r="CI32" s="499">
        <v>4102.8535869565203</v>
      </c>
      <c r="CJ32" s="499">
        <v>6109.0877450980397</v>
      </c>
      <c r="CK32" s="501">
        <v>9052.2857777777808</v>
      </c>
      <c r="CU32" s="196"/>
      <c r="CV32" s="13" t="s">
        <v>27</v>
      </c>
      <c r="CW32" s="2" t="s">
        <v>58</v>
      </c>
      <c r="CX32" s="529">
        <v>705.67032967033003</v>
      </c>
      <c r="CY32" s="529">
        <v>1162.04</v>
      </c>
      <c r="CZ32" s="531">
        <v>1832.25866666667</v>
      </c>
      <c r="DL32" s="196"/>
      <c r="DM32" s="13" t="s">
        <v>94</v>
      </c>
      <c r="DN32" s="2" t="s">
        <v>59</v>
      </c>
      <c r="DO32" s="559">
        <v>2548.8157417781499</v>
      </c>
      <c r="DP32" s="559">
        <v>3870.5748168498098</v>
      </c>
      <c r="DQ32" s="561">
        <v>5924.9476331820397</v>
      </c>
    </row>
    <row r="33" spans="17:123" x14ac:dyDescent="0.35">
      <c r="Q33" s="196"/>
      <c r="AH33" s="196"/>
      <c r="AI33" s="13" t="s">
        <v>23</v>
      </c>
      <c r="AJ33" s="2" t="s">
        <v>36</v>
      </c>
      <c r="AK33" s="409">
        <v>370.54901516961303</v>
      </c>
      <c r="AL33" s="409">
        <v>788.32024770476301</v>
      </c>
      <c r="AM33" s="411">
        <v>1369.97911365238</v>
      </c>
      <c r="AZ33" s="196"/>
      <c r="BA33" s="13" t="s">
        <v>95</v>
      </c>
      <c r="BB33" s="2" t="s">
        <v>36</v>
      </c>
      <c r="BC33" s="439">
        <v>1769.2892975995601</v>
      </c>
      <c r="BD33" s="439">
        <v>3119.1233731883999</v>
      </c>
      <c r="BE33" s="441">
        <v>5060.9801876505799</v>
      </c>
      <c r="BQ33" s="196"/>
      <c r="BR33" s="12" t="s">
        <v>23</v>
      </c>
      <c r="BS33" s="15" t="s">
        <v>42</v>
      </c>
      <c r="BT33" s="467">
        <v>618.782671736476</v>
      </c>
      <c r="BU33" s="467">
        <v>977.49777777777797</v>
      </c>
      <c r="BV33" s="470">
        <v>1557.2082514080901</v>
      </c>
      <c r="CF33" s="196"/>
      <c r="CG33" s="13" t="s">
        <v>95</v>
      </c>
      <c r="CH33" s="2" t="s">
        <v>43</v>
      </c>
      <c r="CI33" s="499">
        <v>4030.3638360507198</v>
      </c>
      <c r="CJ33" s="499">
        <v>6075.4408695652201</v>
      </c>
      <c r="CK33" s="501">
        <v>9144.7041428571392</v>
      </c>
      <c r="CU33" s="196"/>
      <c r="CV33" s="13" t="s">
        <v>23</v>
      </c>
      <c r="CW33" s="2" t="s">
        <v>59</v>
      </c>
      <c r="CX33" s="529">
        <v>706.06291239316295</v>
      </c>
      <c r="CY33" s="529">
        <v>1093.6157025089601</v>
      </c>
      <c r="CZ33" s="531">
        <v>1743.5863592379901</v>
      </c>
      <c r="DL33" s="196"/>
      <c r="DM33" s="13" t="s">
        <v>95</v>
      </c>
      <c r="DN33" s="2" t="s">
        <v>59</v>
      </c>
      <c r="DO33" s="559">
        <v>2599.0770839371899</v>
      </c>
      <c r="DP33" s="559">
        <v>3978.1346153846198</v>
      </c>
      <c r="DQ33" s="561">
        <v>6153.3341337209304</v>
      </c>
    </row>
    <row r="34" spans="17:123" x14ac:dyDescent="0.35">
      <c r="Q34" s="196"/>
      <c r="AH34" s="196"/>
      <c r="AI34" s="13" t="s">
        <v>25</v>
      </c>
      <c r="AJ34" s="2" t="s">
        <v>36</v>
      </c>
      <c r="AK34" s="409">
        <v>350.89006754658402</v>
      </c>
      <c r="AL34" s="409">
        <v>768.97706971651598</v>
      </c>
      <c r="AM34" s="411">
        <v>1386.2614561595501</v>
      </c>
      <c r="AZ34" s="196"/>
      <c r="BA34" s="14" t="s">
        <v>96</v>
      </c>
      <c r="BB34" s="6" t="s">
        <v>36</v>
      </c>
      <c r="BC34" s="438">
        <v>1792.4907777777701</v>
      </c>
      <c r="BD34" s="438">
        <v>3249.9520000000002</v>
      </c>
      <c r="BE34" s="442">
        <v>5294.0165990338201</v>
      </c>
      <c r="BQ34" s="196"/>
      <c r="BR34" s="13" t="s">
        <v>25</v>
      </c>
      <c r="BS34" s="2" t="s">
        <v>42</v>
      </c>
      <c r="BT34" s="469">
        <v>615.19329233838096</v>
      </c>
      <c r="BU34" s="469">
        <v>972.83333333333303</v>
      </c>
      <c r="BV34" s="471">
        <v>1544.2644448388701</v>
      </c>
      <c r="CF34" s="196"/>
      <c r="CG34" s="13" t="s">
        <v>96</v>
      </c>
      <c r="CH34" s="2" t="s">
        <v>43</v>
      </c>
      <c r="CI34" s="499">
        <v>4080.5475000000001</v>
      </c>
      <c r="CJ34" s="499">
        <v>6140.8424999999997</v>
      </c>
      <c r="CK34" s="501">
        <v>9220.7090754073506</v>
      </c>
      <c r="CU34" s="196"/>
      <c r="CV34" s="13" t="s">
        <v>25</v>
      </c>
      <c r="CW34" s="2" t="s">
        <v>59</v>
      </c>
      <c r="CX34" s="529">
        <v>675.13546774193503</v>
      </c>
      <c r="CY34" s="529">
        <v>1057.89064516129</v>
      </c>
      <c r="CZ34" s="531">
        <v>1686.14536897057</v>
      </c>
      <c r="DL34" s="196"/>
      <c r="DM34" s="14" t="s">
        <v>96</v>
      </c>
      <c r="DN34" s="6" t="s">
        <v>59</v>
      </c>
      <c r="DO34" s="558">
        <v>2685.3770329670301</v>
      </c>
      <c r="DP34" s="558">
        <v>4186.1512820512798</v>
      </c>
      <c r="DQ34" s="562">
        <v>6557.7802197802202</v>
      </c>
    </row>
    <row r="35" spans="17:123" x14ac:dyDescent="0.35">
      <c r="Q35" s="196"/>
      <c r="AH35" s="196"/>
      <c r="AI35" s="13" t="s">
        <v>26</v>
      </c>
      <c r="AJ35" s="2" t="s">
        <v>36</v>
      </c>
      <c r="AK35" s="409">
        <v>378.534219066937</v>
      </c>
      <c r="AL35" s="409">
        <v>846.87919999999997</v>
      </c>
      <c r="AM35" s="411">
        <v>1464.8419780219799</v>
      </c>
      <c r="AZ35" s="196"/>
      <c r="BQ35" s="196"/>
      <c r="BR35" s="13" t="s">
        <v>26</v>
      </c>
      <c r="BS35" s="2" t="s">
        <v>42</v>
      </c>
      <c r="BT35" s="469">
        <v>703.85900000000004</v>
      </c>
      <c r="BU35" s="469">
        <v>1093.4770000000001</v>
      </c>
      <c r="BV35" s="471">
        <v>1731.8</v>
      </c>
      <c r="CF35" s="196"/>
      <c r="CG35" s="13" t="s">
        <v>94</v>
      </c>
      <c r="CH35" s="2" t="s">
        <v>44</v>
      </c>
      <c r="CI35" s="499">
        <v>3936.92737851842</v>
      </c>
      <c r="CJ35" s="499">
        <v>5852.1919833333304</v>
      </c>
      <c r="CK35" s="501">
        <v>8579.9395285439696</v>
      </c>
      <c r="CU35" s="196"/>
      <c r="CV35" s="13" t="s">
        <v>26</v>
      </c>
      <c r="CW35" s="2" t="s">
        <v>59</v>
      </c>
      <c r="CX35" s="529">
        <v>746.61620000000005</v>
      </c>
      <c r="CY35" s="529">
        <v>1174.24182685253</v>
      </c>
      <c r="CZ35" s="531">
        <v>1883.3621385645299</v>
      </c>
      <c r="DL35" s="196"/>
    </row>
    <row r="36" spans="17:123" x14ac:dyDescent="0.35">
      <c r="Q36" s="196"/>
      <c r="AH36" s="196"/>
      <c r="AI36" s="14" t="s">
        <v>27</v>
      </c>
      <c r="AJ36" s="6" t="s">
        <v>36</v>
      </c>
      <c r="AK36" s="408">
        <v>498.59768867066799</v>
      </c>
      <c r="AL36" s="408">
        <v>962.80588888888894</v>
      </c>
      <c r="AM36" s="412">
        <v>1601.4890952646299</v>
      </c>
      <c r="AZ36" s="196"/>
      <c r="BQ36" s="196"/>
      <c r="BR36" s="13" t="s">
        <v>27</v>
      </c>
      <c r="BS36" s="2" t="s">
        <v>42</v>
      </c>
      <c r="BT36" s="469">
        <v>674.96887609492001</v>
      </c>
      <c r="BU36" s="469">
        <v>1069.5999999999999</v>
      </c>
      <c r="BV36" s="471">
        <v>1705.5666129426099</v>
      </c>
      <c r="CF36" s="196"/>
      <c r="CG36" s="13" t="s">
        <v>95</v>
      </c>
      <c r="CH36" s="2" t="s">
        <v>44</v>
      </c>
      <c r="CI36" s="499">
        <v>3806.3730758427</v>
      </c>
      <c r="CJ36" s="499">
        <v>5707.8959047619001</v>
      </c>
      <c r="CK36" s="501">
        <v>8418.6577179885408</v>
      </c>
      <c r="CU36" s="196"/>
      <c r="CV36" s="14" t="s">
        <v>27</v>
      </c>
      <c r="CW36" s="6" t="s">
        <v>59</v>
      </c>
      <c r="CX36" s="528">
        <v>743.07315204678298</v>
      </c>
      <c r="CY36" s="528">
        <v>1183.4071847826101</v>
      </c>
      <c r="CZ36" s="532">
        <v>1918.34184432234</v>
      </c>
      <c r="DL36" s="196"/>
    </row>
    <row r="37" spans="17:123" x14ac:dyDescent="0.35">
      <c r="Q37" s="196"/>
      <c r="AH37" s="196"/>
      <c r="AZ37" s="196"/>
      <c r="BQ37" s="196"/>
      <c r="BR37" s="13" t="s">
        <v>23</v>
      </c>
      <c r="BS37" s="2" t="s">
        <v>43</v>
      </c>
      <c r="BT37" s="469">
        <v>1037.63633333333</v>
      </c>
      <c r="BU37" s="469">
        <v>1632.42888888889</v>
      </c>
      <c r="BV37" s="471">
        <v>2617.7624828786602</v>
      </c>
      <c r="CF37" s="196"/>
      <c r="CG37" s="13" t="s">
        <v>96</v>
      </c>
      <c r="CH37" s="2" t="s">
        <v>44</v>
      </c>
      <c r="CI37" s="499">
        <v>3927.4377173912999</v>
      </c>
      <c r="CJ37" s="499">
        <v>5888.2605494505497</v>
      </c>
      <c r="CK37" s="501">
        <v>8727.0133695652203</v>
      </c>
      <c r="CU37" s="196"/>
      <c r="DL37" s="196"/>
    </row>
    <row r="38" spans="17:123" x14ac:dyDescent="0.35">
      <c r="Q38" s="196"/>
      <c r="AH38" s="196"/>
      <c r="AZ38" s="196"/>
      <c r="BQ38" s="196"/>
      <c r="BR38" s="13" t="s">
        <v>25</v>
      </c>
      <c r="BS38" s="2" t="s">
        <v>43</v>
      </c>
      <c r="BT38" s="469">
        <v>1031.07074384311</v>
      </c>
      <c r="BU38" s="469">
        <v>1614.13294194936</v>
      </c>
      <c r="BV38" s="471">
        <v>2597.2660214285702</v>
      </c>
      <c r="CF38" s="196"/>
      <c r="CG38" s="13" t="s">
        <v>94</v>
      </c>
      <c r="CH38" s="2" t="s">
        <v>45</v>
      </c>
      <c r="CI38" s="499">
        <v>2590.8467595785501</v>
      </c>
      <c r="CJ38" s="499">
        <v>4091.0504734299502</v>
      </c>
      <c r="CK38" s="501">
        <v>6257.7408807381998</v>
      </c>
      <c r="CU38" s="196"/>
      <c r="DL38" s="196"/>
    </row>
    <row r="39" spans="17:123" x14ac:dyDescent="0.35">
      <c r="Q39" s="196"/>
      <c r="AH39" s="196"/>
      <c r="AZ39" s="196"/>
      <c r="BQ39" s="196"/>
      <c r="BR39" s="13" t="s">
        <v>26</v>
      </c>
      <c r="BS39" s="2" t="s">
        <v>43</v>
      </c>
      <c r="BT39" s="469">
        <v>1113.4808452023999</v>
      </c>
      <c r="BU39" s="469">
        <v>1741.9305341496399</v>
      </c>
      <c r="BV39" s="471">
        <v>2761.8642090148501</v>
      </c>
      <c r="CF39" s="196"/>
      <c r="CG39" s="13" t="s">
        <v>95</v>
      </c>
      <c r="CH39" s="2" t="s">
        <v>45</v>
      </c>
      <c r="CI39" s="499">
        <v>2664.4319999999998</v>
      </c>
      <c r="CJ39" s="499">
        <v>4181.4093888888901</v>
      </c>
      <c r="CK39" s="501">
        <v>6390.9717289775499</v>
      </c>
      <c r="CU39" s="196"/>
      <c r="DL39" s="196"/>
    </row>
    <row r="40" spans="17:123" x14ac:dyDescent="0.35">
      <c r="Q40" s="196"/>
      <c r="AH40" s="196"/>
      <c r="AZ40" s="196"/>
      <c r="BQ40" s="196"/>
      <c r="BR40" s="13" t="s">
        <v>27</v>
      </c>
      <c r="BS40" s="2" t="s">
        <v>43</v>
      </c>
      <c r="BT40" s="469">
        <v>1076.9390000000001</v>
      </c>
      <c r="BU40" s="469">
        <v>1708.75142021022</v>
      </c>
      <c r="BV40" s="471">
        <v>2727.2246153846199</v>
      </c>
      <c r="CF40" s="196"/>
      <c r="CG40" s="13" t="s">
        <v>96</v>
      </c>
      <c r="CH40" s="2" t="s">
        <v>45</v>
      </c>
      <c r="CI40" s="499">
        <v>2701.5127747678698</v>
      </c>
      <c r="CJ40" s="499">
        <v>4266.1099999999997</v>
      </c>
      <c r="CK40" s="501">
        <v>6519.1289704836299</v>
      </c>
      <c r="CU40" s="196"/>
      <c r="DL40" s="196"/>
    </row>
    <row r="41" spans="17:123" x14ac:dyDescent="0.35">
      <c r="Q41" s="196"/>
      <c r="AH41" s="196"/>
      <c r="AZ41" s="196"/>
      <c r="BQ41" s="196"/>
      <c r="BR41" s="13" t="s">
        <v>23</v>
      </c>
      <c r="BS41" s="2" t="s">
        <v>44</v>
      </c>
      <c r="BT41" s="469">
        <v>996.67880357142803</v>
      </c>
      <c r="BU41" s="469">
        <v>1564.4989124424001</v>
      </c>
      <c r="BV41" s="471">
        <v>2445.5677691843098</v>
      </c>
      <c r="CF41" s="196"/>
      <c r="CG41" s="13" t="s">
        <v>94</v>
      </c>
      <c r="CH41" s="2" t="s">
        <v>31</v>
      </c>
      <c r="CI41" s="499">
        <v>2527.4482692307702</v>
      </c>
      <c r="CJ41" s="499">
        <v>3945.7934119811698</v>
      </c>
      <c r="CK41" s="501">
        <v>6042.5760944700496</v>
      </c>
      <c r="CU41" s="196"/>
      <c r="DL41" s="196"/>
    </row>
    <row r="42" spans="17:123" x14ac:dyDescent="0.35">
      <c r="Q42" s="196"/>
      <c r="AH42" s="196"/>
      <c r="AZ42" s="196"/>
      <c r="BQ42" s="196"/>
      <c r="BR42" s="13" t="s">
        <v>25</v>
      </c>
      <c r="BS42" s="2" t="s">
        <v>44</v>
      </c>
      <c r="BT42" s="469">
        <v>1017.79679597701</v>
      </c>
      <c r="BU42" s="469">
        <v>1577.2797447262101</v>
      </c>
      <c r="BV42" s="471">
        <v>2494.1487916666701</v>
      </c>
      <c r="CF42" s="196"/>
      <c r="CG42" s="13" t="s">
        <v>95</v>
      </c>
      <c r="CH42" s="2" t="s">
        <v>31</v>
      </c>
      <c r="CI42" s="499">
        <v>2668.1435000000001</v>
      </c>
      <c r="CJ42" s="499">
        <v>4146.9666666666699</v>
      </c>
      <c r="CK42" s="501">
        <v>6305.6621666666697</v>
      </c>
      <c r="CU42" s="196"/>
      <c r="DL42" s="196"/>
    </row>
    <row r="43" spans="17:123" x14ac:dyDescent="0.35">
      <c r="Q43" s="196"/>
      <c r="AH43" s="196"/>
      <c r="AZ43" s="196"/>
      <c r="BQ43" s="196"/>
      <c r="BR43" s="13" t="s">
        <v>26</v>
      </c>
      <c r="BS43" s="2" t="s">
        <v>44</v>
      </c>
      <c r="BT43" s="469">
        <v>1080.1076433349299</v>
      </c>
      <c r="BU43" s="469">
        <v>1664.08434543717</v>
      </c>
      <c r="BV43" s="471">
        <v>2551.7779999999998</v>
      </c>
      <c r="CF43" s="196"/>
      <c r="CG43" s="14" t="s">
        <v>96</v>
      </c>
      <c r="CH43" s="6" t="s">
        <v>31</v>
      </c>
      <c r="CI43" s="498">
        <v>2672.1319799054299</v>
      </c>
      <c r="CJ43" s="498">
        <v>4191.61103260869</v>
      </c>
      <c r="CK43" s="502">
        <v>6407.6329257246398</v>
      </c>
      <c r="CU43" s="196"/>
      <c r="DL43" s="196"/>
    </row>
    <row r="44" spans="17:123" x14ac:dyDescent="0.35">
      <c r="Q44" s="196"/>
      <c r="AH44" s="196"/>
      <c r="AZ44" s="196"/>
      <c r="BQ44" s="196"/>
      <c r="BR44" s="13" t="s">
        <v>27</v>
      </c>
      <c r="BS44" s="2" t="s">
        <v>44</v>
      </c>
      <c r="BT44" s="469">
        <v>1053.48912087912</v>
      </c>
      <c r="BU44" s="469">
        <v>1624.3121230729</v>
      </c>
      <c r="BV44" s="471">
        <v>2544.1999999999998</v>
      </c>
      <c r="CF44" s="196"/>
      <c r="CU44" s="196"/>
      <c r="DL44" s="196"/>
    </row>
    <row r="45" spans="17:123" x14ac:dyDescent="0.35">
      <c r="Q45" s="196"/>
      <c r="AH45" s="196"/>
      <c r="AZ45" s="196"/>
      <c r="BQ45" s="196"/>
      <c r="BR45" s="13" t="s">
        <v>23</v>
      </c>
      <c r="BS45" s="2" t="s">
        <v>45</v>
      </c>
      <c r="BT45" s="469">
        <v>672.54644792869396</v>
      </c>
      <c r="BU45" s="469">
        <v>1110.1513626373601</v>
      </c>
      <c r="BV45" s="471">
        <v>1751.2930763888901</v>
      </c>
      <c r="CF45" s="196"/>
      <c r="CU45" s="196"/>
      <c r="DL45" s="196"/>
    </row>
    <row r="46" spans="17:123" x14ac:dyDescent="0.35">
      <c r="Q46" s="196"/>
      <c r="AH46" s="196"/>
      <c r="AZ46" s="196"/>
      <c r="BQ46" s="196"/>
      <c r="BR46" s="13" t="s">
        <v>25</v>
      </c>
      <c r="BS46" s="2" t="s">
        <v>45</v>
      </c>
      <c r="BT46" s="469">
        <v>668.30544705469902</v>
      </c>
      <c r="BU46" s="469">
        <v>1096.87947264692</v>
      </c>
      <c r="BV46" s="471">
        <v>1728.4410338794</v>
      </c>
      <c r="CF46" s="196"/>
      <c r="CU46" s="196"/>
      <c r="DL46" s="196"/>
    </row>
    <row r="47" spans="17:123" x14ac:dyDescent="0.35">
      <c r="Q47" s="196"/>
      <c r="AH47" s="196"/>
      <c r="AZ47" s="196"/>
      <c r="BQ47" s="196"/>
      <c r="BR47" s="13" t="s">
        <v>26</v>
      </c>
      <c r="BS47" s="2" t="s">
        <v>45</v>
      </c>
      <c r="BT47" s="469">
        <v>754.07327727272695</v>
      </c>
      <c r="BU47" s="469">
        <v>1228.1099375312299</v>
      </c>
      <c r="BV47" s="471">
        <v>1915.7465627506001</v>
      </c>
      <c r="CF47" s="196"/>
      <c r="CU47" s="196"/>
      <c r="DL47" s="196"/>
    </row>
    <row r="48" spans="17:123" ht="15.5" x14ac:dyDescent="0.35">
      <c r="Q48" s="196"/>
      <c r="AH48" s="196"/>
      <c r="AI48" s="11" t="s">
        <v>132</v>
      </c>
      <c r="AO48" s="11" t="s">
        <v>164</v>
      </c>
      <c r="AZ48" s="196"/>
      <c r="BA48" s="11" t="s">
        <v>137</v>
      </c>
      <c r="BG48" s="11" t="s">
        <v>169</v>
      </c>
      <c r="BQ48" s="196"/>
      <c r="BR48" s="13" t="s">
        <v>27</v>
      </c>
      <c r="BS48" s="2" t="s">
        <v>45</v>
      </c>
      <c r="BT48" s="469">
        <v>716.13216666666699</v>
      </c>
      <c r="BU48" s="469">
        <v>1181.62201465201</v>
      </c>
      <c r="BV48" s="471">
        <v>1863.1209408602101</v>
      </c>
      <c r="CF48" s="196"/>
      <c r="CG48" s="11" t="s">
        <v>147</v>
      </c>
      <c r="CM48" s="11" t="s">
        <v>179</v>
      </c>
      <c r="CU48" s="196"/>
      <c r="CV48" s="11" t="s">
        <v>152</v>
      </c>
      <c r="DB48" s="11" t="s">
        <v>184</v>
      </c>
      <c r="DL48" s="196"/>
      <c r="DM48" s="11" t="s">
        <v>157</v>
      </c>
      <c r="DS48" s="11" t="s">
        <v>189</v>
      </c>
    </row>
    <row r="49" spans="17:121" x14ac:dyDescent="0.35">
      <c r="Q49" s="196"/>
      <c r="AH49" s="196"/>
      <c r="AI49" s="2" t="s">
        <v>28</v>
      </c>
      <c r="AJ49" s="2"/>
      <c r="AK49" s="2"/>
      <c r="AL49" s="2"/>
      <c r="AM49" s="2"/>
      <c r="AZ49" s="196"/>
      <c r="BA49" s="2" t="s">
        <v>28</v>
      </c>
      <c r="BB49" s="2"/>
      <c r="BC49" s="2"/>
      <c r="BD49" s="2"/>
      <c r="BE49" s="2"/>
      <c r="BQ49" s="196"/>
      <c r="BR49" s="13" t="s">
        <v>23</v>
      </c>
      <c r="BS49" s="2" t="s">
        <v>31</v>
      </c>
      <c r="BT49" s="469">
        <v>660.16044444444401</v>
      </c>
      <c r="BU49" s="469">
        <v>1075.1465462506801</v>
      </c>
      <c r="BV49" s="471">
        <v>1708.6998793103401</v>
      </c>
      <c r="CF49" s="196"/>
      <c r="CG49" s="2" t="s">
        <v>28</v>
      </c>
      <c r="CH49" s="2"/>
      <c r="CI49" s="2"/>
      <c r="CJ49" s="2"/>
      <c r="CK49" s="2"/>
      <c r="CU49" s="196"/>
      <c r="CV49" s="2" t="s">
        <v>28</v>
      </c>
      <c r="CW49" s="2"/>
      <c r="CX49" s="2"/>
      <c r="CY49" s="2"/>
      <c r="CZ49" s="2"/>
      <c r="DL49" s="196"/>
      <c r="DM49" s="2" t="s">
        <v>28</v>
      </c>
      <c r="DN49" s="2"/>
      <c r="DO49" s="2"/>
      <c r="DP49" s="2"/>
      <c r="DQ49" s="2"/>
    </row>
    <row r="50" spans="17:121" x14ac:dyDescent="0.35">
      <c r="Q50" s="196"/>
      <c r="AH50" s="196"/>
      <c r="AI50" s="12" t="s">
        <v>18</v>
      </c>
      <c r="AJ50" s="15" t="s">
        <v>34</v>
      </c>
      <c r="AK50" s="413" t="s">
        <v>20</v>
      </c>
      <c r="AL50" s="413" t="s">
        <v>21</v>
      </c>
      <c r="AM50" s="416" t="s">
        <v>22</v>
      </c>
      <c r="AZ50" s="196"/>
      <c r="BA50" s="12" t="s">
        <v>18</v>
      </c>
      <c r="BB50" s="15" t="s">
        <v>34</v>
      </c>
      <c r="BC50" s="443" t="s">
        <v>20</v>
      </c>
      <c r="BD50" s="443" t="s">
        <v>21</v>
      </c>
      <c r="BE50" s="446" t="s">
        <v>22</v>
      </c>
      <c r="BQ50" s="196"/>
      <c r="BR50" s="13" t="s">
        <v>25</v>
      </c>
      <c r="BS50" s="2" t="s">
        <v>31</v>
      </c>
      <c r="BT50" s="469">
        <v>656.07231055900604</v>
      </c>
      <c r="BU50" s="469">
        <v>1069.0158695652201</v>
      </c>
      <c r="BV50" s="471">
        <v>1696.625</v>
      </c>
      <c r="CF50" s="196"/>
      <c r="CG50" s="12" t="s">
        <v>18</v>
      </c>
      <c r="CH50" s="15" t="s">
        <v>34</v>
      </c>
      <c r="CI50" s="503" t="s">
        <v>20</v>
      </c>
      <c r="CJ50" s="503" t="s">
        <v>21</v>
      </c>
      <c r="CK50" s="506" t="s">
        <v>22</v>
      </c>
      <c r="CU50" s="196"/>
      <c r="CV50" s="12" t="s">
        <v>18</v>
      </c>
      <c r="CW50" s="15" t="s">
        <v>34</v>
      </c>
      <c r="CX50" s="533" t="s">
        <v>20</v>
      </c>
      <c r="CY50" s="533" t="s">
        <v>21</v>
      </c>
      <c r="CZ50" s="536" t="s">
        <v>22</v>
      </c>
      <c r="DL50" s="196"/>
      <c r="DM50" s="12" t="s">
        <v>18</v>
      </c>
      <c r="DN50" s="15" t="s">
        <v>34</v>
      </c>
      <c r="DO50" s="563" t="s">
        <v>20</v>
      </c>
      <c r="DP50" s="563" t="s">
        <v>21</v>
      </c>
      <c r="DQ50" s="566" t="s">
        <v>22</v>
      </c>
    </row>
    <row r="51" spans="17:121" x14ac:dyDescent="0.35">
      <c r="Q51" s="196"/>
      <c r="AH51" s="196"/>
      <c r="AI51" s="12" t="s">
        <v>23</v>
      </c>
      <c r="AJ51" s="15" t="s">
        <v>35</v>
      </c>
      <c r="AK51" s="413">
        <v>830.124757742258</v>
      </c>
      <c r="AL51" s="413">
        <v>1401.8245811643001</v>
      </c>
      <c r="AM51" s="416">
        <v>2241.2016835926902</v>
      </c>
      <c r="AZ51" s="196"/>
      <c r="BA51" s="12" t="s">
        <v>94</v>
      </c>
      <c r="BB51" s="15" t="s">
        <v>35</v>
      </c>
      <c r="BC51" s="443">
        <v>3225.9307913860398</v>
      </c>
      <c r="BD51" s="443">
        <v>5188.7830081816001</v>
      </c>
      <c r="BE51" s="446">
        <v>8047.5715912698497</v>
      </c>
      <c r="BQ51" s="196"/>
      <c r="BR51" s="13" t="s">
        <v>26</v>
      </c>
      <c r="BS51" s="2" t="s">
        <v>31</v>
      </c>
      <c r="BT51" s="469">
        <v>744.24130000000002</v>
      </c>
      <c r="BU51" s="469">
        <v>1201.44029304029</v>
      </c>
      <c r="BV51" s="471">
        <v>1885.6483516483499</v>
      </c>
      <c r="CF51" s="196"/>
      <c r="CG51" s="12" t="s">
        <v>94</v>
      </c>
      <c r="CH51" s="15" t="s">
        <v>42</v>
      </c>
      <c r="CI51" s="503">
        <v>2964.0825522843802</v>
      </c>
      <c r="CJ51" s="503">
        <v>4558.5913043478304</v>
      </c>
      <c r="CK51" s="506">
        <v>6883.6061477411504</v>
      </c>
      <c r="CU51" s="196"/>
      <c r="CV51" s="12" t="s">
        <v>23</v>
      </c>
      <c r="CW51" s="15" t="s">
        <v>58</v>
      </c>
      <c r="CX51" s="533">
        <v>781.97038750723004</v>
      </c>
      <c r="CY51" s="533">
        <v>1353.2853170189101</v>
      </c>
      <c r="CZ51" s="536">
        <v>2188.8676111382501</v>
      </c>
      <c r="DL51" s="196"/>
      <c r="DM51" s="12" t="s">
        <v>94</v>
      </c>
      <c r="DN51" s="15" t="s">
        <v>58</v>
      </c>
      <c r="DO51" s="563">
        <v>3032.0563573883201</v>
      </c>
      <c r="DP51" s="563">
        <v>4998.1820330969304</v>
      </c>
      <c r="DQ51" s="566">
        <v>7847.9013254786496</v>
      </c>
    </row>
    <row r="52" spans="17:121" x14ac:dyDescent="0.35">
      <c r="Q52" s="196"/>
      <c r="AH52" s="196"/>
      <c r="AI52" s="13" t="s">
        <v>25</v>
      </c>
      <c r="AJ52" s="2" t="s">
        <v>35</v>
      </c>
      <c r="AK52" s="415">
        <v>791.26489906832296</v>
      </c>
      <c r="AL52" s="415">
        <v>1334.5349727047201</v>
      </c>
      <c r="AM52" s="417">
        <v>2125.6916969643798</v>
      </c>
      <c r="AZ52" s="196"/>
      <c r="BA52" s="13" t="s">
        <v>95</v>
      </c>
      <c r="BB52" s="2" t="s">
        <v>35</v>
      </c>
      <c r="BC52" s="445">
        <v>3373.0794573643402</v>
      </c>
      <c r="BD52" s="445">
        <v>5410.3027621722804</v>
      </c>
      <c r="BE52" s="447">
        <v>8379.1555806938195</v>
      </c>
      <c r="BQ52" s="196"/>
      <c r="BR52" s="14" t="s">
        <v>27</v>
      </c>
      <c r="BS52" s="6" t="s">
        <v>31</v>
      </c>
      <c r="BT52" s="468">
        <v>713.00155555555602</v>
      </c>
      <c r="BU52" s="468">
        <v>1166.4298850574701</v>
      </c>
      <c r="BV52" s="472">
        <v>1848.77555193237</v>
      </c>
      <c r="CF52" s="196"/>
      <c r="CG52" s="13" t="s">
        <v>95</v>
      </c>
      <c r="CH52" s="2" t="s">
        <v>42</v>
      </c>
      <c r="CI52" s="505">
        <v>3136.6636092639301</v>
      </c>
      <c r="CJ52" s="505">
        <v>4832.2038939321501</v>
      </c>
      <c r="CK52" s="507">
        <v>7341.7508741258698</v>
      </c>
      <c r="CU52" s="196"/>
      <c r="CV52" s="13" t="s">
        <v>25</v>
      </c>
      <c r="CW52" s="2" t="s">
        <v>58</v>
      </c>
      <c r="CX52" s="535">
        <v>742.916866028708</v>
      </c>
      <c r="CY52" s="535">
        <v>1282.0836925287399</v>
      </c>
      <c r="CZ52" s="537">
        <v>2074.0305272895498</v>
      </c>
      <c r="DL52" s="196"/>
      <c r="DM52" s="13" t="s">
        <v>95</v>
      </c>
      <c r="DN52" s="2" t="s">
        <v>58</v>
      </c>
      <c r="DO52" s="565">
        <v>3226.4127110003401</v>
      </c>
      <c r="DP52" s="565">
        <v>5258.1607142857101</v>
      </c>
      <c r="DQ52" s="567">
        <v>8224.7101449275397</v>
      </c>
    </row>
    <row r="53" spans="17:121" x14ac:dyDescent="0.35">
      <c r="Q53" s="196"/>
      <c r="AH53" s="196"/>
      <c r="AI53" s="13" t="s">
        <v>26</v>
      </c>
      <c r="AJ53" s="2" t="s">
        <v>35</v>
      </c>
      <c r="AK53" s="415">
        <v>890.79514825918795</v>
      </c>
      <c r="AL53" s="415">
        <v>1487.6719422384599</v>
      </c>
      <c r="AM53" s="417">
        <v>2362.3498106985899</v>
      </c>
      <c r="AZ53" s="196"/>
      <c r="BA53" s="13" t="s">
        <v>96</v>
      </c>
      <c r="BB53" s="2" t="s">
        <v>35</v>
      </c>
      <c r="BC53" s="445">
        <v>3358.1938154230302</v>
      </c>
      <c r="BD53" s="445">
        <v>5373.71523595505</v>
      </c>
      <c r="BE53" s="447">
        <v>8314.9321733807792</v>
      </c>
      <c r="BQ53" s="196"/>
      <c r="CF53" s="196"/>
      <c r="CG53" s="13" t="s">
        <v>96</v>
      </c>
      <c r="CH53" s="2" t="s">
        <v>42</v>
      </c>
      <c r="CI53" s="505">
        <v>3107.5980660722998</v>
      </c>
      <c r="CJ53" s="505">
        <v>4784.5957803634301</v>
      </c>
      <c r="CK53" s="507">
        <v>7265.2357037255997</v>
      </c>
      <c r="CU53" s="196"/>
      <c r="CV53" s="13" t="s">
        <v>26</v>
      </c>
      <c r="CW53" s="2" t="s">
        <v>58</v>
      </c>
      <c r="CX53" s="535">
        <v>849.22865555555495</v>
      </c>
      <c r="CY53" s="535">
        <v>1448.09700089118</v>
      </c>
      <c r="CZ53" s="537">
        <v>2318.95167396746</v>
      </c>
      <c r="DL53" s="196"/>
      <c r="DM53" s="13" t="s">
        <v>96</v>
      </c>
      <c r="DN53" s="2" t="s">
        <v>58</v>
      </c>
      <c r="DO53" s="565">
        <v>3208.26121423621</v>
      </c>
      <c r="DP53" s="565">
        <v>5211.5971288014298</v>
      </c>
      <c r="DQ53" s="567">
        <v>8153.2752826883197</v>
      </c>
    </row>
    <row r="54" spans="17:121" x14ac:dyDescent="0.35">
      <c r="Q54" s="196"/>
      <c r="AH54" s="196"/>
      <c r="AI54" s="13" t="s">
        <v>27</v>
      </c>
      <c r="AJ54" s="2" t="s">
        <v>35</v>
      </c>
      <c r="AK54" s="415">
        <v>892.05571176408102</v>
      </c>
      <c r="AL54" s="415">
        <v>1513.6961577350901</v>
      </c>
      <c r="AM54" s="417">
        <v>2423.2450750634898</v>
      </c>
      <c r="AZ54" s="196"/>
      <c r="BA54" s="13" t="s">
        <v>94</v>
      </c>
      <c r="BB54" s="2" t="s">
        <v>36</v>
      </c>
      <c r="BC54" s="445">
        <v>2365.1987845487902</v>
      </c>
      <c r="BD54" s="445">
        <v>4323.3718082616697</v>
      </c>
      <c r="BE54" s="447">
        <v>7132.3916946917998</v>
      </c>
      <c r="BQ54" s="196"/>
      <c r="CF54" s="196"/>
      <c r="CG54" s="13" t="s">
        <v>94</v>
      </c>
      <c r="CH54" s="2" t="s">
        <v>43</v>
      </c>
      <c r="CI54" s="505">
        <v>6731.9918657158196</v>
      </c>
      <c r="CJ54" s="505">
        <v>9824.9106808140295</v>
      </c>
      <c r="CK54" s="507">
        <v>13612.2559824415</v>
      </c>
      <c r="CU54" s="196"/>
      <c r="CV54" s="13" t="s">
        <v>27</v>
      </c>
      <c r="CW54" s="2" t="s">
        <v>58</v>
      </c>
      <c r="CX54" s="535">
        <v>843.40233333333299</v>
      </c>
      <c r="CY54" s="535">
        <v>1461.78363171355</v>
      </c>
      <c r="CZ54" s="537">
        <v>2369.2916666666702</v>
      </c>
      <c r="DL54" s="196"/>
      <c r="DM54" s="13" t="s">
        <v>94</v>
      </c>
      <c r="DN54" s="2" t="s">
        <v>59</v>
      </c>
      <c r="DO54" s="565">
        <v>3524.4674188695499</v>
      </c>
      <c r="DP54" s="565">
        <v>5450.9263101993301</v>
      </c>
      <c r="DQ54" s="567">
        <v>8230.1286263736292</v>
      </c>
    </row>
    <row r="55" spans="17:121" x14ac:dyDescent="0.35">
      <c r="Q55" s="196"/>
      <c r="AH55" s="196"/>
      <c r="AI55" s="13" t="s">
        <v>23</v>
      </c>
      <c r="AJ55" s="2" t="s">
        <v>36</v>
      </c>
      <c r="AK55" s="415">
        <v>619.20236672244801</v>
      </c>
      <c r="AL55" s="415">
        <v>1180.3825459381001</v>
      </c>
      <c r="AM55" s="417">
        <v>2001.3118872549001</v>
      </c>
      <c r="AZ55" s="196"/>
      <c r="BA55" s="13" t="s">
        <v>95</v>
      </c>
      <c r="BB55" s="2" t="s">
        <v>36</v>
      </c>
      <c r="BC55" s="445">
        <v>2805.1241833591098</v>
      </c>
      <c r="BD55" s="445">
        <v>4837.3956043955995</v>
      </c>
      <c r="BE55" s="447">
        <v>7800.0234056346699</v>
      </c>
      <c r="BQ55" s="196"/>
      <c r="CF55" s="196"/>
      <c r="CG55" s="13" t="s">
        <v>95</v>
      </c>
      <c r="CH55" s="2" t="s">
        <v>43</v>
      </c>
      <c r="CI55" s="505">
        <v>6512.7068523083899</v>
      </c>
      <c r="CJ55" s="505">
        <v>9546.2070334182699</v>
      </c>
      <c r="CK55" s="507">
        <v>13152.914142564099</v>
      </c>
      <c r="CU55" s="196"/>
      <c r="CV55" s="13" t="s">
        <v>23</v>
      </c>
      <c r="CW55" s="2" t="s">
        <v>59</v>
      </c>
      <c r="CX55" s="535">
        <v>933.52018140589598</v>
      </c>
      <c r="CY55" s="535">
        <v>1509.03688324377</v>
      </c>
      <c r="CZ55" s="537">
        <v>2353.9229813664601</v>
      </c>
      <c r="DL55" s="196"/>
      <c r="DM55" s="13" t="s">
        <v>95</v>
      </c>
      <c r="DN55" s="2" t="s">
        <v>59</v>
      </c>
      <c r="DO55" s="565">
        <v>3600.2852964743602</v>
      </c>
      <c r="DP55" s="565">
        <v>5552.5782967033001</v>
      </c>
      <c r="DQ55" s="567">
        <v>8444.9458986605005</v>
      </c>
    </row>
    <row r="56" spans="17:121" ht="15.5" x14ac:dyDescent="0.35">
      <c r="Q56" s="196"/>
      <c r="AH56" s="196"/>
      <c r="AI56" s="13" t="s">
        <v>25</v>
      </c>
      <c r="AJ56" s="2" t="s">
        <v>36</v>
      </c>
      <c r="AK56" s="415">
        <v>542.71228070175403</v>
      </c>
      <c r="AL56" s="415">
        <v>1071.95</v>
      </c>
      <c r="AM56" s="417">
        <v>1874.0194235588999</v>
      </c>
      <c r="AZ56" s="196"/>
      <c r="BA56" s="14" t="s">
        <v>96</v>
      </c>
      <c r="BB56" s="6" t="s">
        <v>36</v>
      </c>
      <c r="BC56" s="444">
        <v>2694.0256933780101</v>
      </c>
      <c r="BD56" s="444">
        <v>4589.1160628019297</v>
      </c>
      <c r="BE56" s="448">
        <v>7465.6838392030604</v>
      </c>
      <c r="BQ56" s="196"/>
      <c r="BR56" s="11" t="s">
        <v>142</v>
      </c>
      <c r="BX56" s="11" t="s">
        <v>174</v>
      </c>
      <c r="CF56" s="196"/>
      <c r="CG56" s="13" t="s">
        <v>96</v>
      </c>
      <c r="CH56" s="2" t="s">
        <v>43</v>
      </c>
      <c r="CI56" s="505">
        <v>6284.3938491357503</v>
      </c>
      <c r="CJ56" s="505">
        <v>9332.2971631205692</v>
      </c>
      <c r="CK56" s="507">
        <v>13037.1680394512</v>
      </c>
      <c r="CU56" s="196"/>
      <c r="CV56" s="13" t="s">
        <v>25</v>
      </c>
      <c r="CW56" s="2" t="s">
        <v>59</v>
      </c>
      <c r="CX56" s="535">
        <v>897.17077294685998</v>
      </c>
      <c r="CY56" s="535">
        <v>1438.0187632135301</v>
      </c>
      <c r="CZ56" s="537">
        <v>2235.6434108527101</v>
      </c>
      <c r="DL56" s="196"/>
      <c r="DM56" s="14" t="s">
        <v>96</v>
      </c>
      <c r="DN56" s="6" t="s">
        <v>59</v>
      </c>
      <c r="DO56" s="564">
        <v>3570.4393518872398</v>
      </c>
      <c r="DP56" s="564">
        <v>5534.2431660499497</v>
      </c>
      <c r="DQ56" s="568">
        <v>8375.5856190476206</v>
      </c>
    </row>
    <row r="57" spans="17:121" x14ac:dyDescent="0.35">
      <c r="Q57" s="196"/>
      <c r="AH57" s="196"/>
      <c r="AI57" s="13" t="s">
        <v>26</v>
      </c>
      <c r="AJ57" s="2" t="s">
        <v>36</v>
      </c>
      <c r="AK57" s="415">
        <v>672.74175824175904</v>
      </c>
      <c r="AL57" s="415">
        <v>1273.20962199313</v>
      </c>
      <c r="AM57" s="417">
        <v>2108.6851635738899</v>
      </c>
      <c r="AZ57" s="196"/>
      <c r="BQ57" s="196"/>
      <c r="BR57" s="2" t="s">
        <v>28</v>
      </c>
      <c r="BS57" s="2"/>
      <c r="BT57" s="2"/>
      <c r="BU57" s="2"/>
      <c r="BV57" s="2"/>
      <c r="CF57" s="196"/>
      <c r="CG57" s="13" t="s">
        <v>94</v>
      </c>
      <c r="CH57" s="2" t="s">
        <v>44</v>
      </c>
      <c r="CI57" s="505">
        <v>6375.4051724137898</v>
      </c>
      <c r="CJ57" s="505">
        <v>9320.8666666666704</v>
      </c>
      <c r="CK57" s="507">
        <v>12969.1925518926</v>
      </c>
      <c r="CU57" s="196"/>
      <c r="CV57" s="13" t="s">
        <v>26</v>
      </c>
      <c r="CW57" s="2" t="s">
        <v>59</v>
      </c>
      <c r="CX57" s="535">
        <v>980.69195424469399</v>
      </c>
      <c r="CY57" s="535">
        <v>1553.47783251232</v>
      </c>
      <c r="CZ57" s="537">
        <v>2420.57557471264</v>
      </c>
      <c r="DL57" s="196"/>
    </row>
    <row r="58" spans="17:121" x14ac:dyDescent="0.35">
      <c r="Q58" s="196"/>
      <c r="AH58" s="196"/>
      <c r="AI58" s="14" t="s">
        <v>27</v>
      </c>
      <c r="AJ58" s="6" t="s">
        <v>36</v>
      </c>
      <c r="AK58" s="414">
        <v>640.46169993356</v>
      </c>
      <c r="AL58" s="414">
        <v>1246.2882575757501</v>
      </c>
      <c r="AM58" s="418">
        <v>2117.11887973581</v>
      </c>
      <c r="AZ58" s="196"/>
      <c r="BQ58" s="196"/>
      <c r="BR58" s="12" t="s">
        <v>18</v>
      </c>
      <c r="BS58" s="15" t="s">
        <v>34</v>
      </c>
      <c r="BT58" s="473" t="s">
        <v>20</v>
      </c>
      <c r="BU58" s="473" t="s">
        <v>21</v>
      </c>
      <c r="BV58" s="476" t="s">
        <v>22</v>
      </c>
      <c r="CF58" s="196"/>
      <c r="CG58" s="13" t="s">
        <v>95</v>
      </c>
      <c r="CH58" s="2" t="s">
        <v>44</v>
      </c>
      <c r="CI58" s="505">
        <v>5265.8212874082401</v>
      </c>
      <c r="CJ58" s="505">
        <v>7902.4856996935696</v>
      </c>
      <c r="CK58" s="507">
        <v>11306.0929930285</v>
      </c>
      <c r="CU58" s="196"/>
      <c r="CV58" s="14" t="s">
        <v>27</v>
      </c>
      <c r="CW58" s="6" t="s">
        <v>59</v>
      </c>
      <c r="CX58" s="534">
        <v>993.26534249084204</v>
      </c>
      <c r="CY58" s="534">
        <v>1617.03652173913</v>
      </c>
      <c r="CZ58" s="538">
        <v>2518.9439426230801</v>
      </c>
      <c r="DL58" s="196"/>
    </row>
    <row r="59" spans="17:121" x14ac:dyDescent="0.35">
      <c r="Q59" s="196"/>
      <c r="AH59" s="196"/>
      <c r="AZ59" s="196"/>
      <c r="BQ59" s="196"/>
      <c r="BR59" s="12" t="s">
        <v>23</v>
      </c>
      <c r="BS59" s="15" t="s">
        <v>42</v>
      </c>
      <c r="BT59" s="473">
        <v>785.00658043175804</v>
      </c>
      <c r="BU59" s="473">
        <v>1263.2560973012501</v>
      </c>
      <c r="BV59" s="476">
        <v>1972.916787544</v>
      </c>
      <c r="CF59" s="196"/>
      <c r="CG59" s="13" t="s">
        <v>96</v>
      </c>
      <c r="CH59" s="2" t="s">
        <v>44</v>
      </c>
      <c r="CI59" s="505">
        <v>5250.2917575781703</v>
      </c>
      <c r="CJ59" s="505">
        <v>7986.8766372720302</v>
      </c>
      <c r="CK59" s="507">
        <v>11445.2062698555</v>
      </c>
      <c r="CU59" s="196"/>
      <c r="DL59" s="196"/>
    </row>
    <row r="60" spans="17:121" x14ac:dyDescent="0.35">
      <c r="Q60" s="196"/>
      <c r="AH60" s="196"/>
      <c r="AZ60" s="196"/>
      <c r="BQ60" s="196"/>
      <c r="BR60" s="13" t="s">
        <v>25</v>
      </c>
      <c r="BS60" s="2" t="s">
        <v>42</v>
      </c>
      <c r="BT60" s="475">
        <v>761.15579178885605</v>
      </c>
      <c r="BU60" s="475">
        <v>1211.13526570048</v>
      </c>
      <c r="BV60" s="477">
        <v>1903.2386363636399</v>
      </c>
      <c r="CF60" s="196"/>
      <c r="CG60" s="13" t="s">
        <v>94</v>
      </c>
      <c r="CH60" s="2" t="s">
        <v>45</v>
      </c>
      <c r="CI60" s="505">
        <v>3110.98302662878</v>
      </c>
      <c r="CJ60" s="505">
        <v>5223.9482961222102</v>
      </c>
      <c r="CK60" s="507">
        <v>8238.7967725752605</v>
      </c>
      <c r="CU60" s="196"/>
      <c r="DL60" s="196"/>
    </row>
    <row r="61" spans="17:121" x14ac:dyDescent="0.35">
      <c r="Q61" s="196"/>
      <c r="AH61" s="196"/>
      <c r="AZ61" s="196"/>
      <c r="BQ61" s="196"/>
      <c r="BR61" s="13" t="s">
        <v>26</v>
      </c>
      <c r="BS61" s="2" t="s">
        <v>42</v>
      </c>
      <c r="BT61" s="475">
        <v>855.07733683958895</v>
      </c>
      <c r="BU61" s="475">
        <v>1381.7228260869599</v>
      </c>
      <c r="BV61" s="477">
        <v>2155.1819999999998</v>
      </c>
      <c r="CF61" s="196"/>
      <c r="CG61" s="13" t="s">
        <v>95</v>
      </c>
      <c r="CH61" s="2" t="s">
        <v>45</v>
      </c>
      <c r="CI61" s="505">
        <v>3201.3913490192199</v>
      </c>
      <c r="CJ61" s="505">
        <v>5290.2561805996302</v>
      </c>
      <c r="CK61" s="507">
        <v>8279.7035868170606</v>
      </c>
      <c r="CU61" s="196"/>
      <c r="DL61" s="196"/>
    </row>
    <row r="62" spans="17:121" x14ac:dyDescent="0.35">
      <c r="Q62" s="196"/>
      <c r="AH62" s="196"/>
      <c r="AZ62" s="196"/>
      <c r="BQ62" s="196"/>
      <c r="BR62" s="13" t="s">
        <v>27</v>
      </c>
      <c r="BS62" s="2" t="s">
        <v>42</v>
      </c>
      <c r="BT62" s="475">
        <v>855.34060095986104</v>
      </c>
      <c r="BU62" s="475">
        <v>1387.7622411183399</v>
      </c>
      <c r="BV62" s="477">
        <v>2195.4682086355201</v>
      </c>
      <c r="CF62" s="196"/>
      <c r="CG62" s="13" t="s">
        <v>96</v>
      </c>
      <c r="CH62" s="2" t="s">
        <v>45</v>
      </c>
      <c r="CI62" s="505">
        <v>3267.3846153846198</v>
      </c>
      <c r="CJ62" s="505">
        <v>5345.97901098901</v>
      </c>
      <c r="CK62" s="507">
        <v>8356.5913352239095</v>
      </c>
      <c r="CU62" s="196"/>
      <c r="DL62" s="196"/>
    </row>
    <row r="63" spans="17:121" x14ac:dyDescent="0.35">
      <c r="Q63" s="196"/>
      <c r="AH63" s="196"/>
      <c r="AZ63" s="196"/>
      <c r="BQ63" s="196"/>
      <c r="BR63" s="13" t="s">
        <v>23</v>
      </c>
      <c r="BS63" s="2" t="s">
        <v>43</v>
      </c>
      <c r="BT63" s="475">
        <v>1629.5589488892899</v>
      </c>
      <c r="BU63" s="475">
        <v>2522.12760657217</v>
      </c>
      <c r="BV63" s="477">
        <v>3690.3617375817298</v>
      </c>
      <c r="CF63" s="196"/>
      <c r="CG63" s="13" t="s">
        <v>94</v>
      </c>
      <c r="CH63" s="2" t="s">
        <v>31</v>
      </c>
      <c r="CI63" s="505">
        <v>3104.3874396135302</v>
      </c>
      <c r="CJ63" s="505">
        <v>5075.6885122091298</v>
      </c>
      <c r="CK63" s="507">
        <v>7939.0333333333301</v>
      </c>
      <c r="CU63" s="196"/>
      <c r="DL63" s="196"/>
    </row>
    <row r="64" spans="17:121" x14ac:dyDescent="0.35">
      <c r="Q64" s="196"/>
      <c r="AH64" s="196"/>
      <c r="AZ64" s="196"/>
      <c r="BQ64" s="196"/>
      <c r="BR64" s="13" t="s">
        <v>25</v>
      </c>
      <c r="BS64" s="2" t="s">
        <v>43</v>
      </c>
      <c r="BT64" s="475">
        <v>1610.3754400487601</v>
      </c>
      <c r="BU64" s="475">
        <v>2478.3458796581199</v>
      </c>
      <c r="BV64" s="477">
        <v>3599.0091686020201</v>
      </c>
      <c r="CF64" s="196"/>
      <c r="CG64" s="13" t="s">
        <v>95</v>
      </c>
      <c r="CH64" s="2" t="s">
        <v>31</v>
      </c>
      <c r="CI64" s="505">
        <v>3298</v>
      </c>
      <c r="CJ64" s="505">
        <v>5332.7766116941502</v>
      </c>
      <c r="CK64" s="507">
        <v>8289.6522222222193</v>
      </c>
      <c r="CU64" s="196"/>
      <c r="DL64" s="196"/>
    </row>
    <row r="65" spans="17:123" x14ac:dyDescent="0.35">
      <c r="Q65" s="196"/>
      <c r="AH65" s="196"/>
      <c r="AZ65" s="196"/>
      <c r="BQ65" s="196"/>
      <c r="BR65" s="13" t="s">
        <v>26</v>
      </c>
      <c r="BS65" s="2" t="s">
        <v>43</v>
      </c>
      <c r="BT65" s="475">
        <v>1667.69985666507</v>
      </c>
      <c r="BU65" s="475">
        <v>2543.1514285714302</v>
      </c>
      <c r="BV65" s="477">
        <v>3689.5384615384601</v>
      </c>
      <c r="CF65" s="196"/>
      <c r="CG65" s="14" t="s">
        <v>96</v>
      </c>
      <c r="CH65" s="6" t="s">
        <v>31</v>
      </c>
      <c r="CI65" s="504">
        <v>3291.9971670160098</v>
      </c>
      <c r="CJ65" s="504">
        <v>5298.1775934179605</v>
      </c>
      <c r="CK65" s="508">
        <v>8244.4456298442492</v>
      </c>
      <c r="CU65" s="196"/>
      <c r="DL65" s="196"/>
    </row>
    <row r="66" spans="17:123" x14ac:dyDescent="0.35">
      <c r="Q66" s="196"/>
      <c r="AH66" s="196"/>
      <c r="AZ66" s="196"/>
      <c r="BQ66" s="196"/>
      <c r="BR66" s="13" t="s">
        <v>27</v>
      </c>
      <c r="BS66" s="2" t="s">
        <v>43</v>
      </c>
      <c r="BT66" s="475">
        <v>1684.48172825952</v>
      </c>
      <c r="BU66" s="475">
        <v>2636.9887640449401</v>
      </c>
      <c r="BV66" s="477">
        <v>3868.5993786764798</v>
      </c>
      <c r="CF66" s="196"/>
      <c r="CU66" s="196"/>
      <c r="DL66" s="196"/>
    </row>
    <row r="67" spans="17:123" x14ac:dyDescent="0.35">
      <c r="Q67" s="196"/>
      <c r="AH67" s="196"/>
      <c r="AZ67" s="196"/>
      <c r="BQ67" s="196"/>
      <c r="BR67" s="13" t="s">
        <v>23</v>
      </c>
      <c r="BS67" s="2" t="s">
        <v>44</v>
      </c>
      <c r="BT67" s="475">
        <v>1622.1847826087001</v>
      </c>
      <c r="BU67" s="475">
        <v>2463.3022222222198</v>
      </c>
      <c r="BV67" s="477">
        <v>3567.55691255496</v>
      </c>
      <c r="CF67" s="196"/>
      <c r="CU67" s="196"/>
      <c r="DL67" s="196"/>
    </row>
    <row r="68" spans="17:123" x14ac:dyDescent="0.35">
      <c r="Q68" s="196"/>
      <c r="AH68" s="196"/>
      <c r="AZ68" s="196"/>
      <c r="BQ68" s="196"/>
      <c r="BR68" s="13" t="s">
        <v>25</v>
      </c>
      <c r="BS68" s="2" t="s">
        <v>44</v>
      </c>
      <c r="BT68" s="475">
        <v>1545.3198637886001</v>
      </c>
      <c r="BU68" s="475">
        <v>2373.6245513208301</v>
      </c>
      <c r="BV68" s="477">
        <v>3440.6581202592201</v>
      </c>
      <c r="CF68" s="196"/>
      <c r="CU68" s="196"/>
      <c r="DL68" s="196"/>
    </row>
    <row r="69" spans="17:123" x14ac:dyDescent="0.35">
      <c r="Q69" s="196"/>
      <c r="AH69" s="196"/>
      <c r="AZ69" s="196"/>
      <c r="BQ69" s="196"/>
      <c r="BR69" s="13" t="s">
        <v>26</v>
      </c>
      <c r="BS69" s="2" t="s">
        <v>44</v>
      </c>
      <c r="BT69" s="475">
        <v>1407.6612597547401</v>
      </c>
      <c r="BU69" s="475">
        <v>2178.79958691706</v>
      </c>
      <c r="BV69" s="477">
        <v>3218.8660654193</v>
      </c>
      <c r="CF69" s="196"/>
      <c r="CU69" s="196"/>
      <c r="DL69" s="196"/>
    </row>
    <row r="70" spans="17:123" ht="15.5" x14ac:dyDescent="0.35">
      <c r="Q70" s="196"/>
      <c r="AH70" s="196"/>
      <c r="AI70" s="11" t="s">
        <v>133</v>
      </c>
      <c r="AO70" s="11" t="s">
        <v>165</v>
      </c>
      <c r="AZ70" s="196"/>
      <c r="BA70" s="11" t="s">
        <v>138</v>
      </c>
      <c r="BG70" s="11" t="s">
        <v>170</v>
      </c>
      <c r="BQ70" s="196"/>
      <c r="BR70" s="13" t="s">
        <v>27</v>
      </c>
      <c r="BS70" s="2" t="s">
        <v>44</v>
      </c>
      <c r="BT70" s="475">
        <v>1413.58528428093</v>
      </c>
      <c r="BU70" s="475">
        <v>2245.16890788111</v>
      </c>
      <c r="BV70" s="477">
        <v>3345.44335075251</v>
      </c>
      <c r="CF70" s="196"/>
      <c r="CG70" s="11" t="s">
        <v>148</v>
      </c>
      <c r="CM70" s="11" t="s">
        <v>180</v>
      </c>
      <c r="CU70" s="196"/>
      <c r="CV70" s="11" t="s">
        <v>153</v>
      </c>
      <c r="DB70" s="11" t="s">
        <v>185</v>
      </c>
      <c r="DL70" s="196"/>
      <c r="DM70" s="11" t="s">
        <v>158</v>
      </c>
      <c r="DS70" s="11" t="s">
        <v>190</v>
      </c>
    </row>
    <row r="71" spans="17:123" x14ac:dyDescent="0.35">
      <c r="Q71" s="196"/>
      <c r="AH71" s="196"/>
      <c r="AI71" s="2" t="s">
        <v>29</v>
      </c>
      <c r="AJ71" s="2"/>
      <c r="AK71" s="2"/>
      <c r="AL71" s="2"/>
      <c r="AM71" s="2"/>
      <c r="AZ71" s="196"/>
      <c r="BA71" s="2" t="s">
        <v>29</v>
      </c>
      <c r="BB71" s="2"/>
      <c r="BC71" s="2"/>
      <c r="BD71" s="2"/>
      <c r="BE71" s="2"/>
      <c r="BQ71" s="196"/>
      <c r="BR71" s="13" t="s">
        <v>23</v>
      </c>
      <c r="BS71" s="2" t="s">
        <v>45</v>
      </c>
      <c r="BT71" s="475">
        <v>793.07045333673705</v>
      </c>
      <c r="BU71" s="475">
        <v>1396.4975226849899</v>
      </c>
      <c r="BV71" s="477">
        <v>2269.31595238095</v>
      </c>
      <c r="CF71" s="196"/>
      <c r="CG71" s="2" t="s">
        <v>29</v>
      </c>
      <c r="CH71" s="2"/>
      <c r="CI71" s="2"/>
      <c r="CJ71" s="2"/>
      <c r="CK71" s="2"/>
      <c r="CU71" s="196"/>
      <c r="CV71" s="2" t="s">
        <v>29</v>
      </c>
      <c r="CW71" s="2"/>
      <c r="CX71" s="2"/>
      <c r="CY71" s="2"/>
      <c r="CZ71" s="2"/>
      <c r="DL71" s="196"/>
      <c r="DM71" s="2" t="s">
        <v>29</v>
      </c>
      <c r="DN71" s="2"/>
      <c r="DO71" s="2"/>
      <c r="DP71" s="2"/>
      <c r="DQ71" s="2"/>
    </row>
    <row r="72" spans="17:123" x14ac:dyDescent="0.35">
      <c r="Q72" s="196"/>
      <c r="AH72" s="196"/>
      <c r="AI72" s="12" t="s">
        <v>18</v>
      </c>
      <c r="AJ72" s="15" t="s">
        <v>34</v>
      </c>
      <c r="AK72" s="419" t="s">
        <v>20</v>
      </c>
      <c r="AL72" s="419" t="s">
        <v>21</v>
      </c>
      <c r="AM72" s="422" t="s">
        <v>22</v>
      </c>
      <c r="AZ72" s="196"/>
      <c r="BA72" s="12" t="s">
        <v>18</v>
      </c>
      <c r="BB72" s="15" t="s">
        <v>34</v>
      </c>
      <c r="BC72" s="449" t="s">
        <v>20</v>
      </c>
      <c r="BD72" s="449" t="s">
        <v>21</v>
      </c>
      <c r="BE72" s="452" t="s">
        <v>22</v>
      </c>
      <c r="BQ72" s="196"/>
      <c r="BR72" s="13" t="s">
        <v>25</v>
      </c>
      <c r="BS72" s="2" t="s">
        <v>45</v>
      </c>
      <c r="BT72" s="475">
        <v>752.36714975845405</v>
      </c>
      <c r="BU72" s="475">
        <v>1323.83468705208</v>
      </c>
      <c r="BV72" s="477">
        <v>2138.6973026973001</v>
      </c>
      <c r="CF72" s="196"/>
      <c r="CG72" s="12" t="s">
        <v>18</v>
      </c>
      <c r="CH72" s="15" t="s">
        <v>34</v>
      </c>
      <c r="CI72" s="509" t="s">
        <v>20</v>
      </c>
      <c r="CJ72" s="509" t="s">
        <v>21</v>
      </c>
      <c r="CK72" s="512" t="s">
        <v>22</v>
      </c>
      <c r="CU72" s="196"/>
      <c r="CV72" s="12" t="s">
        <v>18</v>
      </c>
      <c r="CW72" s="15" t="s">
        <v>34</v>
      </c>
      <c r="CX72" s="539" t="s">
        <v>20</v>
      </c>
      <c r="CY72" s="539" t="s">
        <v>21</v>
      </c>
      <c r="CZ72" s="542" t="s">
        <v>22</v>
      </c>
      <c r="DL72" s="196"/>
      <c r="DM72" s="12" t="s">
        <v>18</v>
      </c>
      <c r="DN72" s="15" t="s">
        <v>34</v>
      </c>
      <c r="DO72" s="569" t="s">
        <v>20</v>
      </c>
      <c r="DP72" s="569" t="s">
        <v>21</v>
      </c>
      <c r="DQ72" s="572" t="s">
        <v>22</v>
      </c>
    </row>
    <row r="73" spans="17:123" x14ac:dyDescent="0.35">
      <c r="Q73" s="196"/>
      <c r="AH73" s="196"/>
      <c r="AI73" s="12" t="s">
        <v>23</v>
      </c>
      <c r="AJ73" s="15" t="s">
        <v>35</v>
      </c>
      <c r="AK73" s="419">
        <v>711.72839905192905</v>
      </c>
      <c r="AL73" s="419">
        <v>1162.55056821736</v>
      </c>
      <c r="AM73" s="422">
        <v>1812.73764986278</v>
      </c>
      <c r="AZ73" s="196"/>
      <c r="BA73" s="12" t="s">
        <v>94</v>
      </c>
      <c r="BB73" s="15" t="s">
        <v>35</v>
      </c>
      <c r="BC73" s="449">
        <v>2765.0975899100899</v>
      </c>
      <c r="BD73" s="449">
        <v>4312.5131390348797</v>
      </c>
      <c r="BE73" s="452">
        <v>6466.2439781265803</v>
      </c>
      <c r="BQ73" s="196"/>
      <c r="BR73" s="13" t="s">
        <v>26</v>
      </c>
      <c r="BS73" s="2" t="s">
        <v>45</v>
      </c>
      <c r="BT73" s="475">
        <v>856.50689130434796</v>
      </c>
      <c r="BU73" s="475">
        <v>1468.4725274725299</v>
      </c>
      <c r="BV73" s="477">
        <v>2349.4967653673202</v>
      </c>
      <c r="CF73" s="196"/>
      <c r="CG73" s="12" t="s">
        <v>94</v>
      </c>
      <c r="CH73" s="15" t="s">
        <v>42</v>
      </c>
      <c r="CI73" s="509">
        <v>2499.9764959659401</v>
      </c>
      <c r="CJ73" s="509">
        <v>3684.3666705634801</v>
      </c>
      <c r="CK73" s="512">
        <v>5193.2072169005096</v>
      </c>
      <c r="CU73" s="196"/>
      <c r="CV73" s="12" t="s">
        <v>23</v>
      </c>
      <c r="CW73" s="15" t="s">
        <v>58</v>
      </c>
      <c r="CX73" s="539">
        <v>663.411859582543</v>
      </c>
      <c r="CY73" s="539">
        <v>1115.8493983825199</v>
      </c>
      <c r="CZ73" s="542">
        <v>1784.5309523809599</v>
      </c>
      <c r="DL73" s="196"/>
      <c r="DM73" s="12" t="s">
        <v>94</v>
      </c>
      <c r="DN73" s="15" t="s">
        <v>58</v>
      </c>
      <c r="DO73" s="569">
        <v>2657.4054504830901</v>
      </c>
      <c r="DP73" s="569">
        <v>4246.8354636591503</v>
      </c>
      <c r="DQ73" s="572">
        <v>6465.2487409221203</v>
      </c>
    </row>
    <row r="74" spans="17:123" x14ac:dyDescent="0.35">
      <c r="Q74" s="196"/>
      <c r="AH74" s="196"/>
      <c r="AI74" s="13" t="s">
        <v>25</v>
      </c>
      <c r="AJ74" s="2" t="s">
        <v>35</v>
      </c>
      <c r="AK74" s="421">
        <v>714.07195040022702</v>
      </c>
      <c r="AL74" s="421">
        <v>1168.32374319679</v>
      </c>
      <c r="AM74" s="423">
        <v>1830.3581505735899</v>
      </c>
      <c r="AZ74" s="196"/>
      <c r="BA74" s="13" t="s">
        <v>95</v>
      </c>
      <c r="BB74" s="2" t="s">
        <v>35</v>
      </c>
      <c r="BC74" s="451">
        <v>2832.02246907682</v>
      </c>
      <c r="BD74" s="451">
        <v>4422.3440860215096</v>
      </c>
      <c r="BE74" s="453">
        <v>6686.6458888888901</v>
      </c>
      <c r="BQ74" s="196"/>
      <c r="BR74" s="13" t="s">
        <v>27</v>
      </c>
      <c r="BS74" s="2" t="s">
        <v>45</v>
      </c>
      <c r="BT74" s="475">
        <v>851.36320455439602</v>
      </c>
      <c r="BU74" s="475">
        <v>1490.60854700855</v>
      </c>
      <c r="BV74" s="477">
        <v>2406.8104048983801</v>
      </c>
      <c r="CF74" s="196"/>
      <c r="CG74" s="13" t="s">
        <v>95</v>
      </c>
      <c r="CH74" s="2" t="s">
        <v>42</v>
      </c>
      <c r="CI74" s="511">
        <v>2576.5518266324698</v>
      </c>
      <c r="CJ74" s="511">
        <v>3765.2361461775199</v>
      </c>
      <c r="CK74" s="513">
        <v>5404.6278330249797</v>
      </c>
      <c r="CU74" s="196"/>
      <c r="CV74" s="13" t="s">
        <v>25</v>
      </c>
      <c r="CW74" s="2" t="s">
        <v>58</v>
      </c>
      <c r="CX74" s="541">
        <v>667.55921855921804</v>
      </c>
      <c r="CY74" s="541">
        <v>1121.60437108322</v>
      </c>
      <c r="CZ74" s="543">
        <v>1788.6747311828001</v>
      </c>
      <c r="DL74" s="196"/>
      <c r="DM74" s="13" t="s">
        <v>95</v>
      </c>
      <c r="DN74" s="2" t="s">
        <v>58</v>
      </c>
      <c r="DO74" s="571">
        <v>2749.8366524656699</v>
      </c>
      <c r="DP74" s="571">
        <v>4401.13440860215</v>
      </c>
      <c r="DQ74" s="573">
        <v>6775.93759705716</v>
      </c>
    </row>
    <row r="75" spans="17:123" x14ac:dyDescent="0.35">
      <c r="Q75" s="196"/>
      <c r="AH75" s="196"/>
      <c r="AI75" s="13" t="s">
        <v>26</v>
      </c>
      <c r="AJ75" s="2" t="s">
        <v>35</v>
      </c>
      <c r="AK75" s="421">
        <v>755.81150000000002</v>
      </c>
      <c r="AL75" s="421">
        <v>1237.1999064765</v>
      </c>
      <c r="AM75" s="423">
        <v>1928.3487455197101</v>
      </c>
      <c r="AZ75" s="196"/>
      <c r="BA75" s="13" t="s">
        <v>96</v>
      </c>
      <c r="BB75" s="2" t="s">
        <v>35</v>
      </c>
      <c r="BC75" s="451">
        <v>2718.5989766453399</v>
      </c>
      <c r="BD75" s="451">
        <v>4272.3303362719598</v>
      </c>
      <c r="BE75" s="453">
        <v>6478.3911054039099</v>
      </c>
      <c r="BQ75" s="196"/>
      <c r="BR75" s="13" t="s">
        <v>23</v>
      </c>
      <c r="BS75" s="2" t="s">
        <v>31</v>
      </c>
      <c r="BT75" s="475">
        <v>800.18728070175496</v>
      </c>
      <c r="BU75" s="475">
        <v>1372.7498127285801</v>
      </c>
      <c r="BV75" s="477">
        <v>2212.88895547115</v>
      </c>
      <c r="CF75" s="196"/>
      <c r="CG75" s="13" t="s">
        <v>96</v>
      </c>
      <c r="CH75" s="2" t="s">
        <v>42</v>
      </c>
      <c r="CI75" s="511">
        <v>2462.73076923077</v>
      </c>
      <c r="CJ75" s="511">
        <v>3646.7949438202199</v>
      </c>
      <c r="CK75" s="513">
        <v>5266.1648745519697</v>
      </c>
      <c r="CU75" s="196"/>
      <c r="CV75" s="13" t="s">
        <v>26</v>
      </c>
      <c r="CW75" s="2" t="s">
        <v>58</v>
      </c>
      <c r="CX75" s="541">
        <v>718.96749999999997</v>
      </c>
      <c r="CY75" s="541">
        <v>1212.35560640732</v>
      </c>
      <c r="CZ75" s="543">
        <v>1925.03414864705</v>
      </c>
      <c r="DL75" s="196"/>
      <c r="DM75" s="13" t="s">
        <v>96</v>
      </c>
      <c r="DN75" s="2" t="s">
        <v>58</v>
      </c>
      <c r="DO75" s="571">
        <v>2603.2100785462399</v>
      </c>
      <c r="DP75" s="571">
        <v>4132.9304855636701</v>
      </c>
      <c r="DQ75" s="573">
        <v>6259.39366290815</v>
      </c>
    </row>
    <row r="76" spans="17:123" x14ac:dyDescent="0.35">
      <c r="Q76" s="196"/>
      <c r="AH76" s="196"/>
      <c r="AI76" s="13" t="s">
        <v>27</v>
      </c>
      <c r="AJ76" s="2" t="s">
        <v>35</v>
      </c>
      <c r="AK76" s="421">
        <v>721.51556681131501</v>
      </c>
      <c r="AL76" s="421">
        <v>1189.6433498168501</v>
      </c>
      <c r="AM76" s="423">
        <v>1872.84822427572</v>
      </c>
      <c r="AZ76" s="196"/>
      <c r="BA76" s="13" t="s">
        <v>94</v>
      </c>
      <c r="BB76" s="2" t="s">
        <v>36</v>
      </c>
      <c r="BC76" s="451">
        <v>2024.56936700856</v>
      </c>
      <c r="BD76" s="451">
        <v>3592.9186894438999</v>
      </c>
      <c r="BE76" s="453">
        <v>5720.8384999999998</v>
      </c>
      <c r="BQ76" s="196"/>
      <c r="BR76" s="13" t="s">
        <v>25</v>
      </c>
      <c r="BS76" s="2" t="s">
        <v>31</v>
      </c>
      <c r="BT76" s="475">
        <v>762.69692160291197</v>
      </c>
      <c r="BU76" s="475">
        <v>1304.4890214601201</v>
      </c>
      <c r="BV76" s="477">
        <v>2097.6919498584002</v>
      </c>
      <c r="CF76" s="196"/>
      <c r="CG76" s="13" t="s">
        <v>94</v>
      </c>
      <c r="CH76" s="2" t="s">
        <v>43</v>
      </c>
      <c r="CI76" s="511">
        <v>5041.6597953682704</v>
      </c>
      <c r="CJ76" s="511">
        <v>7329.9829191840099</v>
      </c>
      <c r="CK76" s="513">
        <v>10162.393289295</v>
      </c>
      <c r="CU76" s="196"/>
      <c r="CV76" s="13" t="s">
        <v>27</v>
      </c>
      <c r="CW76" s="2" t="s">
        <v>58</v>
      </c>
      <c r="CX76" s="541">
        <v>665.75508241758303</v>
      </c>
      <c r="CY76" s="541">
        <v>1130.5089237935899</v>
      </c>
      <c r="CZ76" s="543">
        <v>1791.0245421245399</v>
      </c>
      <c r="DL76" s="196"/>
      <c r="DM76" s="13" t="s">
        <v>94</v>
      </c>
      <c r="DN76" s="2" t="s">
        <v>59</v>
      </c>
      <c r="DO76" s="571">
        <v>2788.3259532011498</v>
      </c>
      <c r="DP76" s="571">
        <v>4256.80567711413</v>
      </c>
      <c r="DQ76" s="573">
        <v>6223.2219229656102</v>
      </c>
    </row>
    <row r="77" spans="17:123" x14ac:dyDescent="0.35">
      <c r="Q77" s="196"/>
      <c r="AH77" s="196"/>
      <c r="AI77" s="13" t="s">
        <v>23</v>
      </c>
      <c r="AJ77" s="2" t="s">
        <v>36</v>
      </c>
      <c r="AK77" s="421">
        <v>492.76563532698299</v>
      </c>
      <c r="AL77" s="421">
        <v>946.31793763757901</v>
      </c>
      <c r="AM77" s="423">
        <v>1597.27816313617</v>
      </c>
      <c r="AZ77" s="196"/>
      <c r="BA77" s="13" t="s">
        <v>95</v>
      </c>
      <c r="BB77" s="2" t="s">
        <v>36</v>
      </c>
      <c r="BC77" s="451">
        <v>2099.6348112128198</v>
      </c>
      <c r="BD77" s="451">
        <v>3618.7196922546</v>
      </c>
      <c r="BE77" s="453">
        <v>5675.2482442493001</v>
      </c>
      <c r="BQ77" s="196"/>
      <c r="BR77" s="13" t="s">
        <v>26</v>
      </c>
      <c r="BS77" s="2" t="s">
        <v>31</v>
      </c>
      <c r="BT77" s="475">
        <v>871.47573713143402</v>
      </c>
      <c r="BU77" s="475">
        <v>1467.85061498708</v>
      </c>
      <c r="BV77" s="477">
        <v>2336.1012207277599</v>
      </c>
      <c r="CF77" s="196"/>
      <c r="CG77" s="13" t="s">
        <v>95</v>
      </c>
      <c r="CH77" s="2" t="s">
        <v>43</v>
      </c>
      <c r="CI77" s="511">
        <v>5137.2393688598904</v>
      </c>
      <c r="CJ77" s="511">
        <v>7332.4530338820396</v>
      </c>
      <c r="CK77" s="513">
        <v>10241.354379529001</v>
      </c>
      <c r="CU77" s="196"/>
      <c r="CV77" s="13" t="s">
        <v>23</v>
      </c>
      <c r="CW77" s="2" t="s">
        <v>59</v>
      </c>
      <c r="CX77" s="541">
        <v>756.43337811431297</v>
      </c>
      <c r="CY77" s="541">
        <v>1203.0481017690299</v>
      </c>
      <c r="CZ77" s="543">
        <v>1819.7016124412901</v>
      </c>
      <c r="DL77" s="196"/>
      <c r="DM77" s="13" t="s">
        <v>95</v>
      </c>
      <c r="DN77" s="2" t="s">
        <v>59</v>
      </c>
      <c r="DO77" s="571">
        <v>2745.0937246963599</v>
      </c>
      <c r="DP77" s="571">
        <v>4181.6036311514599</v>
      </c>
      <c r="DQ77" s="573">
        <v>6133.9856981139401</v>
      </c>
    </row>
    <row r="78" spans="17:123" x14ac:dyDescent="0.35">
      <c r="Q78" s="196"/>
      <c r="AH78" s="196"/>
      <c r="AI78" s="13" t="s">
        <v>25</v>
      </c>
      <c r="AJ78" s="2" t="s">
        <v>36</v>
      </c>
      <c r="AK78" s="421">
        <v>486.03988469630002</v>
      </c>
      <c r="AL78" s="421">
        <v>936.33600000000001</v>
      </c>
      <c r="AM78" s="423">
        <v>1578.99330468329</v>
      </c>
      <c r="AZ78" s="196"/>
      <c r="BA78" s="14" t="s">
        <v>96</v>
      </c>
      <c r="BB78" s="6" t="s">
        <v>36</v>
      </c>
      <c r="BC78" s="450">
        <v>2096.6647037398102</v>
      </c>
      <c r="BD78" s="450">
        <v>3540.2280027453698</v>
      </c>
      <c r="BE78" s="454">
        <v>5521.26129011387</v>
      </c>
      <c r="BQ78" s="196"/>
      <c r="BR78" s="14" t="s">
        <v>27</v>
      </c>
      <c r="BS78" s="6" t="s">
        <v>31</v>
      </c>
      <c r="BT78" s="474">
        <v>871.04833640434799</v>
      </c>
      <c r="BU78" s="474">
        <v>1490.7641025641001</v>
      </c>
      <c r="BV78" s="478">
        <v>2399.30922171563</v>
      </c>
      <c r="CF78" s="196"/>
      <c r="CG78" s="13" t="s">
        <v>96</v>
      </c>
      <c r="CH78" s="2" t="s">
        <v>43</v>
      </c>
      <c r="CI78" s="511">
        <v>4947.6829573934801</v>
      </c>
      <c r="CJ78" s="511">
        <v>7297.7535186280302</v>
      </c>
      <c r="CK78" s="513">
        <v>10302.9886921981</v>
      </c>
      <c r="CU78" s="196"/>
      <c r="CV78" s="13" t="s">
        <v>25</v>
      </c>
      <c r="CW78" s="2" t="s">
        <v>59</v>
      </c>
      <c r="CX78" s="541">
        <v>760.73990640347995</v>
      </c>
      <c r="CY78" s="541">
        <v>1209.2332667332701</v>
      </c>
      <c r="CZ78" s="543">
        <v>1842.0489097556399</v>
      </c>
      <c r="DL78" s="196"/>
      <c r="DM78" s="14" t="s">
        <v>96</v>
      </c>
      <c r="DN78" s="6" t="s">
        <v>59</v>
      </c>
      <c r="DO78" s="570">
        <v>2756.2178342490802</v>
      </c>
      <c r="DP78" s="570">
        <v>4315.36698717949</v>
      </c>
      <c r="DQ78" s="574">
        <v>6579.9780000000001</v>
      </c>
    </row>
    <row r="79" spans="17:123" x14ac:dyDescent="0.35">
      <c r="Q79" s="196"/>
      <c r="AH79" s="196"/>
      <c r="AI79" s="13" t="s">
        <v>26</v>
      </c>
      <c r="AJ79" s="2" t="s">
        <v>36</v>
      </c>
      <c r="AK79" s="421">
        <v>527.83019999999999</v>
      </c>
      <c r="AL79" s="421">
        <v>997.584180039746</v>
      </c>
      <c r="AM79" s="423">
        <v>1605.78025</v>
      </c>
      <c r="AZ79" s="196"/>
      <c r="BQ79" s="196"/>
      <c r="CF79" s="196"/>
      <c r="CG79" s="13" t="s">
        <v>94</v>
      </c>
      <c r="CH79" s="2" t="s">
        <v>44</v>
      </c>
      <c r="CI79" s="511">
        <v>4750.8697084652104</v>
      </c>
      <c r="CJ79" s="511">
        <v>6862.9846785913396</v>
      </c>
      <c r="CK79" s="513">
        <v>9495.6046243703804</v>
      </c>
      <c r="CU79" s="196"/>
      <c r="CV79" s="13" t="s">
        <v>26</v>
      </c>
      <c r="CW79" s="2" t="s">
        <v>59</v>
      </c>
      <c r="CX79" s="541">
        <v>776.91200000000003</v>
      </c>
      <c r="CY79" s="541">
        <v>1234.153</v>
      </c>
      <c r="CZ79" s="543">
        <v>1856.989</v>
      </c>
      <c r="DL79" s="196"/>
    </row>
    <row r="80" spans="17:123" x14ac:dyDescent="0.35">
      <c r="Q80" s="196"/>
      <c r="AH80" s="196"/>
      <c r="AI80" s="14" t="s">
        <v>27</v>
      </c>
      <c r="AJ80" s="6" t="s">
        <v>36</v>
      </c>
      <c r="AK80" s="420">
        <v>534.25878205128197</v>
      </c>
      <c r="AL80" s="420">
        <v>971.44365195679302</v>
      </c>
      <c r="AM80" s="424">
        <v>1613.56741208792</v>
      </c>
      <c r="AZ80" s="196"/>
      <c r="BQ80" s="196"/>
      <c r="CF80" s="196"/>
      <c r="CG80" s="13" t="s">
        <v>95</v>
      </c>
      <c r="CH80" s="2" t="s">
        <v>44</v>
      </c>
      <c r="CI80" s="511">
        <v>4223.1195652173901</v>
      </c>
      <c r="CJ80" s="511">
        <v>6182.6709902941502</v>
      </c>
      <c r="CK80" s="513">
        <v>8816.15203618538</v>
      </c>
      <c r="CU80" s="196"/>
      <c r="CV80" s="14" t="s">
        <v>27</v>
      </c>
      <c r="CW80" s="6" t="s">
        <v>59</v>
      </c>
      <c r="CX80" s="540">
        <v>780.17409556735402</v>
      </c>
      <c r="CY80" s="540">
        <v>1258.1889122113801</v>
      </c>
      <c r="CZ80" s="544">
        <v>1959.38937728938</v>
      </c>
      <c r="DL80" s="196"/>
    </row>
    <row r="81" spans="17:123" x14ac:dyDescent="0.35">
      <c r="Q81" s="196"/>
      <c r="AH81" s="196"/>
      <c r="AZ81" s="196"/>
      <c r="BQ81" s="196"/>
      <c r="CF81" s="196"/>
      <c r="CG81" s="13" t="s">
        <v>96</v>
      </c>
      <c r="CH81" s="2" t="s">
        <v>44</v>
      </c>
      <c r="CI81" s="511">
        <v>4190.9006545085404</v>
      </c>
      <c r="CJ81" s="511">
        <v>6265.9572441742603</v>
      </c>
      <c r="CK81" s="513">
        <v>8764.8246287083293</v>
      </c>
      <c r="CU81" s="196"/>
      <c r="DL81" s="196"/>
    </row>
    <row r="82" spans="17:123" ht="15.5" x14ac:dyDescent="0.35">
      <c r="Q82" s="196"/>
      <c r="AH82" s="196"/>
      <c r="AZ82" s="196"/>
      <c r="BQ82" s="196"/>
      <c r="BR82" s="11" t="s">
        <v>143</v>
      </c>
      <c r="BX82" s="11" t="s">
        <v>175</v>
      </c>
      <c r="CF82" s="196"/>
      <c r="CG82" s="13" t="s">
        <v>94</v>
      </c>
      <c r="CH82" s="2" t="s">
        <v>45</v>
      </c>
      <c r="CI82" s="511">
        <v>2757.0517663913902</v>
      </c>
      <c r="CJ82" s="511">
        <v>4448.3859951159902</v>
      </c>
      <c r="CK82" s="513">
        <v>6684.6840659340696</v>
      </c>
      <c r="CU82" s="196"/>
      <c r="DL82" s="196"/>
    </row>
    <row r="83" spans="17:123" x14ac:dyDescent="0.35">
      <c r="Q83" s="196"/>
      <c r="AH83" s="196"/>
      <c r="AZ83" s="196"/>
      <c r="BQ83" s="196"/>
      <c r="BR83" s="2" t="s">
        <v>29</v>
      </c>
      <c r="BS83" s="2"/>
      <c r="BT83" s="2"/>
      <c r="BU83" s="2"/>
      <c r="BV83" s="2"/>
      <c r="CF83" s="196"/>
      <c r="CG83" s="13" t="s">
        <v>95</v>
      </c>
      <c r="CH83" s="2" t="s">
        <v>45</v>
      </c>
      <c r="CI83" s="511">
        <v>2749.0943635684898</v>
      </c>
      <c r="CJ83" s="511">
        <v>4463.9942384230199</v>
      </c>
      <c r="CK83" s="513">
        <v>6795.8741713931204</v>
      </c>
      <c r="CU83" s="196"/>
      <c r="DL83" s="196"/>
    </row>
    <row r="84" spans="17:123" x14ac:dyDescent="0.35">
      <c r="Q84" s="196"/>
      <c r="AH84" s="196"/>
      <c r="AZ84" s="196"/>
      <c r="BQ84" s="196"/>
      <c r="BR84" s="12" t="s">
        <v>18</v>
      </c>
      <c r="BS84" s="15" t="s">
        <v>34</v>
      </c>
      <c r="BT84" s="479" t="s">
        <v>20</v>
      </c>
      <c r="BU84" s="479" t="s">
        <v>21</v>
      </c>
      <c r="BV84" s="482" t="s">
        <v>22</v>
      </c>
      <c r="CF84" s="196"/>
      <c r="CG84" s="13" t="s">
        <v>96</v>
      </c>
      <c r="CH84" s="2" t="s">
        <v>45</v>
      </c>
      <c r="CI84" s="511">
        <v>2674.41089794965</v>
      </c>
      <c r="CJ84" s="511">
        <v>4306.8191021744196</v>
      </c>
      <c r="CK84" s="513">
        <v>6635.8643125476701</v>
      </c>
      <c r="CU84" s="196"/>
      <c r="DL84" s="196"/>
    </row>
    <row r="85" spans="17:123" x14ac:dyDescent="0.35">
      <c r="Q85" s="196"/>
      <c r="AH85" s="196"/>
      <c r="AZ85" s="196"/>
      <c r="BQ85" s="196"/>
      <c r="BR85" s="12" t="s">
        <v>23</v>
      </c>
      <c r="BS85" s="15" t="s">
        <v>42</v>
      </c>
      <c r="BT85" s="479">
        <v>643.53524904214601</v>
      </c>
      <c r="BU85" s="479">
        <v>1005.60144927536</v>
      </c>
      <c r="BV85" s="482">
        <v>1470.328</v>
      </c>
      <c r="CF85" s="196"/>
      <c r="CG85" s="13" t="s">
        <v>94</v>
      </c>
      <c r="CH85" s="2" t="s">
        <v>31</v>
      </c>
      <c r="CI85" s="511">
        <v>2707.2155823970402</v>
      </c>
      <c r="CJ85" s="511">
        <v>4264.1820512820505</v>
      </c>
      <c r="CK85" s="513">
        <v>6409.3757738095301</v>
      </c>
      <c r="CU85" s="196"/>
      <c r="DL85" s="196"/>
    </row>
    <row r="86" spans="17:123" x14ac:dyDescent="0.35">
      <c r="Q86" s="196"/>
      <c r="AH86" s="196"/>
      <c r="AZ86" s="196"/>
      <c r="BQ86" s="196"/>
      <c r="BR86" s="13" t="s">
        <v>25</v>
      </c>
      <c r="BS86" s="2" t="s">
        <v>42</v>
      </c>
      <c r="BT86" s="481">
        <v>669.19119240213797</v>
      </c>
      <c r="BU86" s="481">
        <v>1029.36645962733</v>
      </c>
      <c r="BV86" s="483">
        <v>1511.57272913257</v>
      </c>
      <c r="CF86" s="196"/>
      <c r="CG86" s="13" t="s">
        <v>95</v>
      </c>
      <c r="CH86" s="2" t="s">
        <v>31</v>
      </c>
      <c r="CI86" s="511">
        <v>2767.40843557784</v>
      </c>
      <c r="CJ86" s="511">
        <v>4346.8455972514203</v>
      </c>
      <c r="CK86" s="513">
        <v>6603.0962832674604</v>
      </c>
      <c r="CU86" s="196"/>
      <c r="DL86" s="196"/>
    </row>
    <row r="87" spans="17:123" x14ac:dyDescent="0.35">
      <c r="Q87" s="196"/>
      <c r="AH87" s="196"/>
      <c r="AZ87" s="196"/>
      <c r="BQ87" s="196"/>
      <c r="BR87" s="13" t="s">
        <v>26</v>
      </c>
      <c r="BS87" s="2" t="s">
        <v>42</v>
      </c>
      <c r="BT87" s="481">
        <v>710</v>
      </c>
      <c r="BU87" s="481">
        <v>1100.9666283084</v>
      </c>
      <c r="BV87" s="483">
        <v>1637.376</v>
      </c>
      <c r="CF87" s="196"/>
      <c r="CG87" s="14" t="s">
        <v>96</v>
      </c>
      <c r="CH87" s="6" t="s">
        <v>31</v>
      </c>
      <c r="CI87" s="510">
        <v>2668.4719617404398</v>
      </c>
      <c r="CJ87" s="510">
        <v>4216.9165302782303</v>
      </c>
      <c r="CK87" s="514">
        <v>6396.3868987254</v>
      </c>
      <c r="CU87" s="196"/>
      <c r="DL87" s="196"/>
    </row>
    <row r="88" spans="17:123" x14ac:dyDescent="0.35">
      <c r="Q88" s="196"/>
      <c r="AH88" s="196"/>
      <c r="AZ88" s="196"/>
      <c r="BQ88" s="196"/>
      <c r="BR88" s="13" t="s">
        <v>27</v>
      </c>
      <c r="BS88" s="2" t="s">
        <v>42</v>
      </c>
      <c r="BT88" s="481">
        <v>679.32686202686205</v>
      </c>
      <c r="BU88" s="481">
        <v>1046.9610464776799</v>
      </c>
      <c r="BV88" s="483">
        <v>1574.1486927994899</v>
      </c>
      <c r="CF88" s="196"/>
      <c r="CU88" s="196"/>
      <c r="DL88" s="196"/>
    </row>
    <row r="89" spans="17:123" x14ac:dyDescent="0.35">
      <c r="Q89" s="196"/>
      <c r="AH89" s="196"/>
      <c r="AZ89" s="196"/>
      <c r="BQ89" s="196"/>
      <c r="BR89" s="13" t="s">
        <v>23</v>
      </c>
      <c r="BS89" s="2" t="s">
        <v>43</v>
      </c>
      <c r="BT89" s="481">
        <v>1217.6192456415899</v>
      </c>
      <c r="BU89" s="481">
        <v>1881.1885622710599</v>
      </c>
      <c r="BV89" s="483">
        <v>2765.41101539589</v>
      </c>
      <c r="CF89" s="196"/>
      <c r="CU89" s="196"/>
      <c r="DL89" s="196"/>
    </row>
    <row r="90" spans="17:123" x14ac:dyDescent="0.35">
      <c r="Q90" s="196"/>
      <c r="AH90" s="196"/>
      <c r="AZ90" s="196"/>
      <c r="BQ90" s="196"/>
      <c r="BR90" s="13" t="s">
        <v>25</v>
      </c>
      <c r="BS90" s="2" t="s">
        <v>43</v>
      </c>
      <c r="BT90" s="481">
        <v>1280.9477980665999</v>
      </c>
      <c r="BU90" s="481">
        <v>1955.2663003662999</v>
      </c>
      <c r="BV90" s="483">
        <v>2845.65406166301</v>
      </c>
      <c r="CF90" s="196"/>
      <c r="CU90" s="196"/>
      <c r="DL90" s="196"/>
    </row>
    <row r="91" spans="17:123" x14ac:dyDescent="0.35">
      <c r="Q91" s="196"/>
      <c r="AH91" s="196"/>
      <c r="AZ91" s="196"/>
      <c r="BQ91" s="196"/>
      <c r="BR91" s="13" t="s">
        <v>26</v>
      </c>
      <c r="BS91" s="2" t="s">
        <v>43</v>
      </c>
      <c r="BT91" s="481">
        <v>1363.35801920986</v>
      </c>
      <c r="BU91" s="481">
        <v>2087.0525772790502</v>
      </c>
      <c r="BV91" s="483">
        <v>3002.88732631107</v>
      </c>
      <c r="CF91" s="196"/>
      <c r="CU91" s="196"/>
      <c r="DL91" s="196"/>
    </row>
    <row r="92" spans="17:123" ht="15.5" x14ac:dyDescent="0.35">
      <c r="Q92" s="196"/>
      <c r="AH92" s="196"/>
      <c r="AI92" s="11" t="s">
        <v>134</v>
      </c>
      <c r="AO92" s="11" t="s">
        <v>166</v>
      </c>
      <c r="AZ92" s="196"/>
      <c r="BA92" s="11" t="s">
        <v>139</v>
      </c>
      <c r="BG92" s="11" t="s">
        <v>171</v>
      </c>
      <c r="BQ92" s="196"/>
      <c r="BR92" s="13" t="s">
        <v>27</v>
      </c>
      <c r="BS92" s="2" t="s">
        <v>43</v>
      </c>
      <c r="BT92" s="481">
        <v>1315.9432692307701</v>
      </c>
      <c r="BU92" s="481">
        <v>2028.05445665446</v>
      </c>
      <c r="BV92" s="483">
        <v>2988.5896741189799</v>
      </c>
      <c r="CF92" s="196"/>
      <c r="CG92" s="11" t="s">
        <v>149</v>
      </c>
      <c r="CM92" s="11" t="s">
        <v>181</v>
      </c>
      <c r="CU92" s="196"/>
      <c r="CV92" s="11" t="s">
        <v>154</v>
      </c>
      <c r="DB92" s="11" t="s">
        <v>186</v>
      </c>
      <c r="DL92" s="196"/>
      <c r="DM92" s="11" t="s">
        <v>159</v>
      </c>
      <c r="DS92" s="11" t="s">
        <v>191</v>
      </c>
    </row>
    <row r="93" spans="17:123" x14ac:dyDescent="0.35">
      <c r="Q93" s="196"/>
      <c r="AH93" s="196"/>
      <c r="AI93" s="2" t="s">
        <v>30</v>
      </c>
      <c r="AJ93" s="2"/>
      <c r="AK93" s="2"/>
      <c r="AL93" s="2"/>
      <c r="AM93" s="2"/>
      <c r="AZ93" s="196"/>
      <c r="BA93" s="2" t="s">
        <v>30</v>
      </c>
      <c r="BB93" s="2"/>
      <c r="BC93" s="2"/>
      <c r="BD93" s="2"/>
      <c r="BE93" s="2"/>
      <c r="BQ93" s="196"/>
      <c r="BR93" s="13" t="s">
        <v>23</v>
      </c>
      <c r="BS93" s="2" t="s">
        <v>44</v>
      </c>
      <c r="BT93" s="481">
        <v>1197.9894907181299</v>
      </c>
      <c r="BU93" s="481">
        <v>1820.8316297486001</v>
      </c>
      <c r="BV93" s="483">
        <v>2644.2091320889099</v>
      </c>
      <c r="CF93" s="196"/>
      <c r="CG93" s="2" t="s">
        <v>30</v>
      </c>
      <c r="CH93" s="2"/>
      <c r="CI93" s="2"/>
      <c r="CJ93" s="2"/>
      <c r="CK93" s="2"/>
      <c r="CU93" s="196"/>
      <c r="CV93" s="2" t="s">
        <v>30</v>
      </c>
      <c r="CW93" s="2"/>
      <c r="CX93" s="2"/>
      <c r="CY93" s="2"/>
      <c r="CZ93" s="2"/>
      <c r="DL93" s="196"/>
      <c r="DM93" s="2" t="s">
        <v>30</v>
      </c>
      <c r="DN93" s="2"/>
      <c r="DO93" s="2"/>
      <c r="DP93" s="2"/>
      <c r="DQ93" s="2"/>
    </row>
    <row r="94" spans="17:123" x14ac:dyDescent="0.35">
      <c r="Q94" s="196"/>
      <c r="AH94" s="196"/>
      <c r="AI94" s="12" t="s">
        <v>18</v>
      </c>
      <c r="AJ94" s="15" t="s">
        <v>34</v>
      </c>
      <c r="AK94" s="425" t="s">
        <v>20</v>
      </c>
      <c r="AL94" s="425" t="s">
        <v>21</v>
      </c>
      <c r="AM94" s="428" t="s">
        <v>22</v>
      </c>
      <c r="AZ94" s="196"/>
      <c r="BA94" s="12" t="s">
        <v>18</v>
      </c>
      <c r="BB94" s="15" t="s">
        <v>34</v>
      </c>
      <c r="BC94" s="455" t="s">
        <v>20</v>
      </c>
      <c r="BD94" s="455" t="s">
        <v>21</v>
      </c>
      <c r="BE94" s="458" t="s">
        <v>22</v>
      </c>
      <c r="BQ94" s="196"/>
      <c r="BR94" s="13" t="s">
        <v>25</v>
      </c>
      <c r="BS94" s="2" t="s">
        <v>44</v>
      </c>
      <c r="BT94" s="481">
        <v>1218.47957477305</v>
      </c>
      <c r="BU94" s="481">
        <v>1850.5136207161299</v>
      </c>
      <c r="BV94" s="483">
        <v>2670.4588921404602</v>
      </c>
      <c r="CF94" s="196"/>
      <c r="CG94" s="12" t="s">
        <v>18</v>
      </c>
      <c r="CH94" s="15" t="s">
        <v>34</v>
      </c>
      <c r="CI94" s="515" t="s">
        <v>20</v>
      </c>
      <c r="CJ94" s="515" t="s">
        <v>21</v>
      </c>
      <c r="CK94" s="518" t="s">
        <v>22</v>
      </c>
      <c r="CU94" s="196"/>
      <c r="CV94" s="12" t="s">
        <v>18</v>
      </c>
      <c r="CW94" s="15" t="s">
        <v>34</v>
      </c>
      <c r="CX94" s="545" t="s">
        <v>20</v>
      </c>
      <c r="CY94" s="545" t="s">
        <v>21</v>
      </c>
      <c r="CZ94" s="548" t="s">
        <v>22</v>
      </c>
      <c r="DL94" s="196"/>
      <c r="DM94" s="12" t="s">
        <v>18</v>
      </c>
      <c r="DN94" s="15" t="s">
        <v>34</v>
      </c>
      <c r="DO94" s="575" t="s">
        <v>20</v>
      </c>
      <c r="DP94" s="575" t="s">
        <v>21</v>
      </c>
      <c r="DQ94" s="578" t="s">
        <v>22</v>
      </c>
    </row>
    <row r="95" spans="17:123" x14ac:dyDescent="0.35">
      <c r="Q95" s="196"/>
      <c r="AH95" s="196"/>
      <c r="AI95" s="12" t="s">
        <v>23</v>
      </c>
      <c r="AJ95" s="15" t="s">
        <v>35</v>
      </c>
      <c r="AK95" s="425">
        <v>794.88009897130803</v>
      </c>
      <c r="AL95" s="425">
        <v>1248.08717541229</v>
      </c>
      <c r="AM95" s="428">
        <v>1846.95829234609</v>
      </c>
      <c r="AZ95" s="196"/>
      <c r="BA95" s="12" t="s">
        <v>94</v>
      </c>
      <c r="BB95" s="15" t="s">
        <v>35</v>
      </c>
      <c r="BC95" s="455">
        <v>3335.0384615384601</v>
      </c>
      <c r="BD95" s="455">
        <v>5091.1312576312603</v>
      </c>
      <c r="BE95" s="458">
        <v>7491.5440752351096</v>
      </c>
      <c r="BQ95" s="196"/>
      <c r="BR95" s="13" t="s">
        <v>26</v>
      </c>
      <c r="BS95" s="2" t="s">
        <v>44</v>
      </c>
      <c r="BT95" s="481">
        <v>1150.6625143574299</v>
      </c>
      <c r="BU95" s="481">
        <v>1757.26938364741</v>
      </c>
      <c r="BV95" s="483">
        <v>2581.3081912027601</v>
      </c>
      <c r="CF95" s="196"/>
      <c r="CG95" s="12" t="s">
        <v>94</v>
      </c>
      <c r="CH95" s="15" t="s">
        <v>42</v>
      </c>
      <c r="CI95" s="515">
        <v>2810.7075110494402</v>
      </c>
      <c r="CJ95" s="515">
        <v>4153.6565044632798</v>
      </c>
      <c r="CK95" s="518">
        <v>6093.6115995115997</v>
      </c>
      <c r="CU95" s="196"/>
      <c r="CV95" s="12" t="s">
        <v>23</v>
      </c>
      <c r="CW95" s="15" t="s">
        <v>58</v>
      </c>
      <c r="CX95" s="545">
        <v>744.31736156000898</v>
      </c>
      <c r="CY95" s="545">
        <v>1204.0068654591</v>
      </c>
      <c r="CZ95" s="548">
        <v>1816.3416261454799</v>
      </c>
      <c r="DL95" s="196"/>
      <c r="DM95" s="12" t="s">
        <v>94</v>
      </c>
      <c r="DN95" s="15" t="s">
        <v>58</v>
      </c>
      <c r="DO95" s="575">
        <v>3130.33364016614</v>
      </c>
      <c r="DP95" s="575">
        <v>4892.4330413016296</v>
      </c>
      <c r="DQ95" s="578">
        <v>7380.9639097744302</v>
      </c>
    </row>
    <row r="96" spans="17:123" x14ac:dyDescent="0.35">
      <c r="Q96" s="196"/>
      <c r="AH96" s="196"/>
      <c r="AI96" s="13" t="s">
        <v>25</v>
      </c>
      <c r="AJ96" s="2" t="s">
        <v>35</v>
      </c>
      <c r="AK96" s="427">
        <v>776.14096206145496</v>
      </c>
      <c r="AL96" s="427">
        <v>1206.5558710952</v>
      </c>
      <c r="AM96" s="429">
        <v>1788.1196382655401</v>
      </c>
      <c r="AZ96" s="196"/>
      <c r="BA96" s="13" t="s">
        <v>95</v>
      </c>
      <c r="BB96" s="2" t="s">
        <v>35</v>
      </c>
      <c r="BC96" s="457">
        <v>3467.3539007092199</v>
      </c>
      <c r="BD96" s="457">
        <v>5286.0327878643102</v>
      </c>
      <c r="BE96" s="459">
        <v>7785.8922924901199</v>
      </c>
      <c r="BQ96" s="196"/>
      <c r="BR96" s="13" t="s">
        <v>27</v>
      </c>
      <c r="BS96" s="2" t="s">
        <v>44</v>
      </c>
      <c r="BT96" s="481">
        <v>1111.58738558352</v>
      </c>
      <c r="BU96" s="481">
        <v>1732.73829059829</v>
      </c>
      <c r="BV96" s="483">
        <v>2547.93816666666</v>
      </c>
      <c r="CF96" s="196"/>
      <c r="CG96" s="13" t="s">
        <v>95</v>
      </c>
      <c r="CH96" s="2" t="s">
        <v>42</v>
      </c>
      <c r="CI96" s="517">
        <v>2921.5425101214601</v>
      </c>
      <c r="CJ96" s="517">
        <v>4362.2510518934096</v>
      </c>
      <c r="CK96" s="519">
        <v>6444.2855805243398</v>
      </c>
      <c r="CU96" s="196"/>
      <c r="CV96" s="13" t="s">
        <v>25</v>
      </c>
      <c r="CW96" s="2" t="s">
        <v>58</v>
      </c>
      <c r="CX96" s="547">
        <v>732.09890109890102</v>
      </c>
      <c r="CY96" s="547">
        <v>1170.6434782608701</v>
      </c>
      <c r="CZ96" s="549">
        <v>1771.4803418803399</v>
      </c>
      <c r="DL96" s="196"/>
      <c r="DM96" s="13" t="s">
        <v>95</v>
      </c>
      <c r="DN96" s="2" t="s">
        <v>58</v>
      </c>
      <c r="DO96" s="577">
        <v>3238.6290760869601</v>
      </c>
      <c r="DP96" s="577">
        <v>5050.3972309299897</v>
      </c>
      <c r="DQ96" s="579">
        <v>7654.5470616340199</v>
      </c>
    </row>
    <row r="97" spans="17:121" x14ac:dyDescent="0.35">
      <c r="Q97" s="196"/>
      <c r="AH97" s="196"/>
      <c r="AI97" s="13" t="s">
        <v>26</v>
      </c>
      <c r="AJ97" s="2" t="s">
        <v>35</v>
      </c>
      <c r="AK97" s="427">
        <v>824.29020176392396</v>
      </c>
      <c r="AL97" s="427">
        <v>1281.4059722715999</v>
      </c>
      <c r="AM97" s="429">
        <v>1905.01098901099</v>
      </c>
      <c r="AZ97" s="196"/>
      <c r="BA97" s="13" t="s">
        <v>96</v>
      </c>
      <c r="BB97" s="2" t="s">
        <v>35</v>
      </c>
      <c r="BC97" s="457">
        <v>3419.5060611784502</v>
      </c>
      <c r="BD97" s="457">
        <v>5246.4594105854003</v>
      </c>
      <c r="BE97" s="459">
        <v>7769.0121650744304</v>
      </c>
      <c r="BQ97" s="196"/>
      <c r="BR97" s="13" t="s">
        <v>23</v>
      </c>
      <c r="BS97" s="2" t="s">
        <v>45</v>
      </c>
      <c r="BT97" s="481">
        <v>695.71101239186396</v>
      </c>
      <c r="BU97" s="481">
        <v>1173.56011111111</v>
      </c>
      <c r="BV97" s="483">
        <v>1862.6813186813199</v>
      </c>
      <c r="CF97" s="196"/>
      <c r="CG97" s="13" t="s">
        <v>96</v>
      </c>
      <c r="CH97" s="2" t="s">
        <v>42</v>
      </c>
      <c r="CI97" s="517">
        <v>2918.5522816443599</v>
      </c>
      <c r="CJ97" s="517">
        <v>4345.6951650499996</v>
      </c>
      <c r="CK97" s="519">
        <v>6432.4031217750298</v>
      </c>
      <c r="CU97" s="196"/>
      <c r="CV97" s="13" t="s">
        <v>26</v>
      </c>
      <c r="CW97" s="2" t="s">
        <v>58</v>
      </c>
      <c r="CX97" s="547">
        <v>775.51063910256403</v>
      </c>
      <c r="CY97" s="547">
        <v>1236.7528380747899</v>
      </c>
      <c r="CZ97" s="549">
        <v>1874.1246664913001</v>
      </c>
      <c r="DL97" s="196"/>
      <c r="DM97" s="13" t="s">
        <v>96</v>
      </c>
      <c r="DN97" s="2" t="s">
        <v>58</v>
      </c>
      <c r="DO97" s="577">
        <v>3193.2232767232699</v>
      </c>
      <c r="DP97" s="577">
        <v>5007.6009177804199</v>
      </c>
      <c r="DQ97" s="579">
        <v>7593.9225781310897</v>
      </c>
    </row>
    <row r="98" spans="17:121" x14ac:dyDescent="0.35">
      <c r="Q98" s="196"/>
      <c r="AH98" s="196"/>
      <c r="AI98" s="13" t="s">
        <v>27</v>
      </c>
      <c r="AJ98" s="2" t="s">
        <v>35</v>
      </c>
      <c r="AK98" s="427">
        <v>816.74150849150897</v>
      </c>
      <c r="AL98" s="427">
        <v>1279.6304093567301</v>
      </c>
      <c r="AM98" s="429">
        <v>1926.5496137525799</v>
      </c>
      <c r="AZ98" s="196"/>
      <c r="BA98" s="13" t="s">
        <v>94</v>
      </c>
      <c r="BB98" s="2" t="s">
        <v>36</v>
      </c>
      <c r="BC98" s="457">
        <v>2625.81421030398</v>
      </c>
      <c r="BD98" s="457">
        <v>4368.33416637151</v>
      </c>
      <c r="BE98" s="459">
        <v>6676.2205227272698</v>
      </c>
      <c r="BQ98" s="196"/>
      <c r="BR98" s="13" t="s">
        <v>25</v>
      </c>
      <c r="BS98" s="2" t="s">
        <v>45</v>
      </c>
      <c r="BT98" s="481">
        <v>696.08778222852402</v>
      </c>
      <c r="BU98" s="481">
        <v>1180.7719444444499</v>
      </c>
      <c r="BV98" s="483">
        <v>1868.45595191096</v>
      </c>
      <c r="CF98" s="196"/>
      <c r="CG98" s="13" t="s">
        <v>94</v>
      </c>
      <c r="CH98" s="2" t="s">
        <v>43</v>
      </c>
      <c r="CI98" s="517">
        <v>6200.9472271559198</v>
      </c>
      <c r="CJ98" s="517">
        <v>8835.7084807983592</v>
      </c>
      <c r="CK98" s="519">
        <v>11922.3843034129</v>
      </c>
      <c r="CU98" s="196"/>
      <c r="CV98" s="13" t="s">
        <v>27</v>
      </c>
      <c r="CW98" s="2" t="s">
        <v>58</v>
      </c>
      <c r="CX98" s="547">
        <v>766.24516023697402</v>
      </c>
      <c r="CY98" s="547">
        <v>1228.8965217391301</v>
      </c>
      <c r="CZ98" s="549">
        <v>1882.0926696536301</v>
      </c>
      <c r="DL98" s="196"/>
      <c r="DM98" s="13" t="s">
        <v>94</v>
      </c>
      <c r="DN98" s="2" t="s">
        <v>59</v>
      </c>
      <c r="DO98" s="577">
        <v>3467.9854805743198</v>
      </c>
      <c r="DP98" s="577">
        <v>5183.67780861342</v>
      </c>
      <c r="DQ98" s="579">
        <v>7451.9708085214997</v>
      </c>
    </row>
    <row r="99" spans="17:121" x14ac:dyDescent="0.35">
      <c r="Q99" s="196"/>
      <c r="AH99" s="196"/>
      <c r="AI99" s="13" t="s">
        <v>23</v>
      </c>
      <c r="AJ99" s="2" t="s">
        <v>36</v>
      </c>
      <c r="AK99" s="427">
        <v>615.78014981273395</v>
      </c>
      <c r="AL99" s="427">
        <v>1083.39706959707</v>
      </c>
      <c r="AM99" s="429">
        <v>1689.22133866134</v>
      </c>
      <c r="AZ99" s="196"/>
      <c r="BA99" s="13" t="s">
        <v>95</v>
      </c>
      <c r="BB99" s="2" t="s">
        <v>36</v>
      </c>
      <c r="BC99" s="457">
        <v>2767.0235592606</v>
      </c>
      <c r="BD99" s="457">
        <v>4531.5</v>
      </c>
      <c r="BE99" s="459">
        <v>6904.2635933806096</v>
      </c>
      <c r="BQ99" s="196"/>
      <c r="BR99" s="13" t="s">
        <v>26</v>
      </c>
      <c r="BS99" s="2" t="s">
        <v>45</v>
      </c>
      <c r="BT99" s="481">
        <v>732.27655010750095</v>
      </c>
      <c r="BU99" s="481">
        <v>1240.29329824562</v>
      </c>
      <c r="BV99" s="483">
        <v>1945.4074205685599</v>
      </c>
      <c r="CF99" s="196"/>
      <c r="CG99" s="13" t="s">
        <v>95</v>
      </c>
      <c r="CH99" s="2" t="s">
        <v>43</v>
      </c>
      <c r="CI99" s="517">
        <v>6545.5988372092997</v>
      </c>
      <c r="CJ99" s="517">
        <v>9163.4603496503496</v>
      </c>
      <c r="CK99" s="519">
        <v>12577.108695652199</v>
      </c>
      <c r="CU99" s="196"/>
      <c r="CV99" s="13" t="s">
        <v>23</v>
      </c>
      <c r="CW99" s="2" t="s">
        <v>59</v>
      </c>
      <c r="CX99" s="547">
        <v>847.46601533417595</v>
      </c>
      <c r="CY99" s="547">
        <v>1282.75946594996</v>
      </c>
      <c r="CZ99" s="549">
        <v>1853.4529018805299</v>
      </c>
      <c r="DL99" s="196"/>
      <c r="DM99" s="13" t="s">
        <v>95</v>
      </c>
      <c r="DN99" s="2" t="s">
        <v>59</v>
      </c>
      <c r="DO99" s="577">
        <v>3596.84565434566</v>
      </c>
      <c r="DP99" s="577">
        <v>5355.6520594965696</v>
      </c>
      <c r="DQ99" s="579">
        <v>7703.4642889274501</v>
      </c>
    </row>
    <row r="100" spans="17:121" x14ac:dyDescent="0.35">
      <c r="Q100" s="196"/>
      <c r="AH100" s="196"/>
      <c r="AI100" s="13" t="s">
        <v>25</v>
      </c>
      <c r="AJ100" s="2" t="s">
        <v>36</v>
      </c>
      <c r="AK100" s="427">
        <v>592.89380463980501</v>
      </c>
      <c r="AL100" s="427">
        <v>1034.88421052632</v>
      </c>
      <c r="AM100" s="429">
        <v>1648.0805105989</v>
      </c>
      <c r="AZ100" s="196"/>
      <c r="BA100" s="14" t="s">
        <v>96</v>
      </c>
      <c r="BB100" s="6" t="s">
        <v>36</v>
      </c>
      <c r="BC100" s="456">
        <v>2726.4355153883698</v>
      </c>
      <c r="BD100" s="456">
        <v>4391.3674329501901</v>
      </c>
      <c r="BE100" s="460">
        <v>6681.3479070922904</v>
      </c>
      <c r="BQ100" s="196"/>
      <c r="BR100" s="13" t="s">
        <v>27</v>
      </c>
      <c r="BS100" s="2" t="s">
        <v>45</v>
      </c>
      <c r="BT100" s="481">
        <v>699.51111111111095</v>
      </c>
      <c r="BU100" s="481">
        <v>1191.2590964591</v>
      </c>
      <c r="BV100" s="483">
        <v>1902.07533333333</v>
      </c>
      <c r="CF100" s="196"/>
      <c r="CG100" s="13" t="s">
        <v>96</v>
      </c>
      <c r="CH100" s="2" t="s">
        <v>43</v>
      </c>
      <c r="CI100" s="517">
        <v>6713.9830971844403</v>
      </c>
      <c r="CJ100" s="517">
        <v>9315.9253769486295</v>
      </c>
      <c r="CK100" s="519">
        <v>12735.131731436801</v>
      </c>
      <c r="CU100" s="196"/>
      <c r="CV100" s="13" t="s">
        <v>25</v>
      </c>
      <c r="CW100" s="2" t="s">
        <v>59</v>
      </c>
      <c r="CX100" s="547">
        <v>813.48933827042504</v>
      </c>
      <c r="CY100" s="547">
        <v>1228.04194730001</v>
      </c>
      <c r="CZ100" s="549">
        <v>1767.8547968885</v>
      </c>
      <c r="DL100" s="196"/>
      <c r="DM100" s="14" t="s">
        <v>96</v>
      </c>
      <c r="DN100" s="6" t="s">
        <v>59</v>
      </c>
      <c r="DO100" s="576">
        <v>3562.7115647118299</v>
      </c>
      <c r="DP100" s="576">
        <v>5323.7286703741202</v>
      </c>
      <c r="DQ100" s="580">
        <v>7722.4798748399899</v>
      </c>
    </row>
    <row r="101" spans="17:121" x14ac:dyDescent="0.35">
      <c r="Q101" s="196"/>
      <c r="AH101" s="196"/>
      <c r="AI101" s="13" t="s">
        <v>26</v>
      </c>
      <c r="AJ101" s="2" t="s">
        <v>36</v>
      </c>
      <c r="AK101" s="427">
        <v>620</v>
      </c>
      <c r="AL101" s="427">
        <v>1065.8869999999999</v>
      </c>
      <c r="AM101" s="429">
        <v>1688</v>
      </c>
      <c r="AZ101" s="196"/>
      <c r="BQ101" s="196"/>
      <c r="BR101" s="13" t="s">
        <v>23</v>
      </c>
      <c r="BS101" s="2" t="s">
        <v>31</v>
      </c>
      <c r="BT101" s="481">
        <v>692.03750610500595</v>
      </c>
      <c r="BU101" s="481">
        <v>1145.61855140751</v>
      </c>
      <c r="BV101" s="483">
        <v>1795.97912087912</v>
      </c>
      <c r="CF101" s="196"/>
      <c r="CG101" s="13" t="s">
        <v>94</v>
      </c>
      <c r="CH101" s="2" t="s">
        <v>44</v>
      </c>
      <c r="CI101" s="517">
        <v>5937.8568310124801</v>
      </c>
      <c r="CJ101" s="517">
        <v>8338.3924174807598</v>
      </c>
      <c r="CK101" s="519">
        <v>11403.976432646599</v>
      </c>
      <c r="CU101" s="196"/>
      <c r="CV101" s="13" t="s">
        <v>26</v>
      </c>
      <c r="CW101" s="2" t="s">
        <v>59</v>
      </c>
      <c r="CX101" s="547">
        <v>875.34098681318699</v>
      </c>
      <c r="CY101" s="547">
        <v>1317.2553550043699</v>
      </c>
      <c r="CZ101" s="549">
        <v>1903.0953674508901</v>
      </c>
      <c r="DL101" s="196"/>
    </row>
    <row r="102" spans="17:121" x14ac:dyDescent="0.35">
      <c r="Q102" s="196"/>
      <c r="AH102" s="196"/>
      <c r="AI102" s="14" t="s">
        <v>27</v>
      </c>
      <c r="AJ102" s="6" t="s">
        <v>36</v>
      </c>
      <c r="AK102" s="426">
        <v>642.81720430107498</v>
      </c>
      <c r="AL102" s="426">
        <v>1087.2329051546801</v>
      </c>
      <c r="AM102" s="430">
        <v>1681.1451800237101</v>
      </c>
      <c r="AZ102" s="196"/>
      <c r="BQ102" s="196"/>
      <c r="BR102" s="13" t="s">
        <v>25</v>
      </c>
      <c r="BS102" s="2" t="s">
        <v>31</v>
      </c>
      <c r="BT102" s="481">
        <v>696.53416335145403</v>
      </c>
      <c r="BU102" s="481">
        <v>1151.50032733224</v>
      </c>
      <c r="BV102" s="483">
        <v>1809.8434241289301</v>
      </c>
      <c r="CF102" s="196"/>
      <c r="CG102" s="13" t="s">
        <v>95</v>
      </c>
      <c r="CH102" s="2" t="s">
        <v>44</v>
      </c>
      <c r="CI102" s="517">
        <v>5358.6492816091904</v>
      </c>
      <c r="CJ102" s="517">
        <v>7770.1002964426898</v>
      </c>
      <c r="CK102" s="519">
        <v>10757.724082974601</v>
      </c>
      <c r="CU102" s="196"/>
      <c r="CV102" s="14" t="s">
        <v>27</v>
      </c>
      <c r="CW102" s="6" t="s">
        <v>59</v>
      </c>
      <c r="CX102" s="546">
        <v>865.67158416583402</v>
      </c>
      <c r="CY102" s="546">
        <v>1318.9668519536001</v>
      </c>
      <c r="CZ102" s="550">
        <v>1933.5035064102599</v>
      </c>
      <c r="DL102" s="196"/>
    </row>
    <row r="103" spans="17:121" x14ac:dyDescent="0.35">
      <c r="Q103" s="196"/>
      <c r="AH103" s="196"/>
      <c r="AZ103" s="196"/>
      <c r="BQ103" s="196"/>
      <c r="BR103" s="13" t="s">
        <v>26</v>
      </c>
      <c r="BS103" s="2" t="s">
        <v>31</v>
      </c>
      <c r="BT103" s="481">
        <v>736.85244999999998</v>
      </c>
      <c r="BU103" s="481">
        <v>1218.62029569892</v>
      </c>
      <c r="BV103" s="483">
        <v>1904.5184999999999</v>
      </c>
      <c r="CF103" s="196"/>
      <c r="CG103" s="13" t="s">
        <v>96</v>
      </c>
      <c r="CH103" s="2" t="s">
        <v>44</v>
      </c>
      <c r="CI103" s="517">
        <v>5569.8421052631602</v>
      </c>
      <c r="CJ103" s="517">
        <v>8135.7734517899098</v>
      </c>
      <c r="CK103" s="519">
        <v>11204.255622188901</v>
      </c>
      <c r="CU103" s="196"/>
      <c r="DL103" s="196"/>
    </row>
    <row r="104" spans="17:121" x14ac:dyDescent="0.35">
      <c r="Q104" s="196"/>
      <c r="AH104" s="196"/>
      <c r="AZ104" s="196"/>
      <c r="BQ104" s="196"/>
      <c r="BR104" s="14" t="s">
        <v>27</v>
      </c>
      <c r="BS104" s="6" t="s">
        <v>31</v>
      </c>
      <c r="BT104" s="480">
        <v>706.743798534799</v>
      </c>
      <c r="BU104" s="480">
        <v>1171.7095771619699</v>
      </c>
      <c r="BV104" s="484">
        <v>1852.9591275364</v>
      </c>
      <c r="CF104" s="196"/>
      <c r="CG104" s="13" t="s">
        <v>94</v>
      </c>
      <c r="CH104" s="2" t="s">
        <v>45</v>
      </c>
      <c r="CI104" s="517">
        <v>3464.4686700767302</v>
      </c>
      <c r="CJ104" s="517">
        <v>5362.8775362318802</v>
      </c>
      <c r="CK104" s="519">
        <v>8025.5423850574698</v>
      </c>
      <c r="CU104" s="196"/>
      <c r="DL104" s="196"/>
    </row>
    <row r="105" spans="17:121" x14ac:dyDescent="0.35">
      <c r="Q105" s="196"/>
      <c r="AH105" s="196"/>
      <c r="AZ105" s="196"/>
      <c r="BQ105" s="196"/>
      <c r="CF105" s="196"/>
      <c r="CG105" s="13" t="s">
        <v>95</v>
      </c>
      <c r="CH105" s="2" t="s">
        <v>45</v>
      </c>
      <c r="CI105" s="517">
        <v>3407.9896920157098</v>
      </c>
      <c r="CJ105" s="517">
        <v>5311.81018712471</v>
      </c>
      <c r="CK105" s="519">
        <v>7915.5265563435796</v>
      </c>
      <c r="CU105" s="196"/>
      <c r="DL105" s="196"/>
    </row>
    <row r="106" spans="17:121" x14ac:dyDescent="0.35">
      <c r="Q106" s="196"/>
      <c r="AH106" s="196"/>
      <c r="AZ106" s="196"/>
      <c r="BQ106" s="196"/>
      <c r="CF106" s="196"/>
      <c r="CG106" s="13" t="s">
        <v>96</v>
      </c>
      <c r="CH106" s="2" t="s">
        <v>45</v>
      </c>
      <c r="CI106" s="517">
        <v>3473.0905437352199</v>
      </c>
      <c r="CJ106" s="517">
        <v>5437.9574725274697</v>
      </c>
      <c r="CK106" s="519">
        <v>8028.9738965557999</v>
      </c>
      <c r="CU106" s="196"/>
      <c r="DL106" s="196"/>
    </row>
    <row r="107" spans="17:121" x14ac:dyDescent="0.35">
      <c r="Q107" s="196"/>
      <c r="AH107" s="196"/>
      <c r="AZ107" s="196"/>
      <c r="BQ107" s="196"/>
      <c r="CF107" s="196"/>
      <c r="CG107" s="13" t="s">
        <v>94</v>
      </c>
      <c r="CH107" s="2" t="s">
        <v>31</v>
      </c>
      <c r="CI107" s="517">
        <v>3245.5549547298301</v>
      </c>
      <c r="CJ107" s="517">
        <v>5009.4817204301098</v>
      </c>
      <c r="CK107" s="519">
        <v>7427.2444575859099</v>
      </c>
      <c r="CU107" s="196"/>
      <c r="DL107" s="196"/>
    </row>
    <row r="108" spans="17:121" ht="15.5" x14ac:dyDescent="0.35">
      <c r="Q108" s="196"/>
      <c r="AH108" s="196"/>
      <c r="AZ108" s="196"/>
      <c r="BQ108" s="196"/>
      <c r="BR108" s="11" t="s">
        <v>144</v>
      </c>
      <c r="BX108" s="11" t="s">
        <v>176</v>
      </c>
      <c r="CF108" s="196"/>
      <c r="CG108" s="13" t="s">
        <v>95</v>
      </c>
      <c r="CH108" s="2" t="s">
        <v>31</v>
      </c>
      <c r="CI108" s="517">
        <v>3377.4143790849698</v>
      </c>
      <c r="CJ108" s="517">
        <v>5192.5582222222201</v>
      </c>
      <c r="CK108" s="519">
        <v>7704.2819220430101</v>
      </c>
      <c r="CU108" s="196"/>
      <c r="DL108" s="196"/>
    </row>
    <row r="109" spans="17:121" x14ac:dyDescent="0.35">
      <c r="Q109" s="196"/>
      <c r="AH109" s="196"/>
      <c r="AZ109" s="196"/>
      <c r="BQ109" s="196"/>
      <c r="BR109" s="2" t="s">
        <v>30</v>
      </c>
      <c r="BS109" s="2"/>
      <c r="BT109" s="2"/>
      <c r="BU109" s="2"/>
      <c r="BV109" s="2"/>
      <c r="CF109" s="196"/>
      <c r="CG109" s="14" t="s">
        <v>96</v>
      </c>
      <c r="CH109" s="6" t="s">
        <v>31</v>
      </c>
      <c r="CI109" s="516">
        <v>3334.8436663143102</v>
      </c>
      <c r="CJ109" s="516">
        <v>5141.5478159340701</v>
      </c>
      <c r="CK109" s="520">
        <v>7669.7136868686903</v>
      </c>
      <c r="CU109" s="196"/>
      <c r="DL109" s="196"/>
    </row>
    <row r="110" spans="17:121" x14ac:dyDescent="0.35">
      <c r="Q110" s="196"/>
      <c r="AH110" s="196"/>
      <c r="AZ110" s="196"/>
      <c r="BQ110" s="196"/>
      <c r="BR110" s="12" t="s">
        <v>18</v>
      </c>
      <c r="BS110" s="15" t="s">
        <v>34</v>
      </c>
      <c r="BT110" s="485" t="s">
        <v>20</v>
      </c>
      <c r="BU110" s="485" t="s">
        <v>21</v>
      </c>
      <c r="BV110" s="488" t="s">
        <v>22</v>
      </c>
      <c r="CF110" s="196"/>
      <c r="CU110" s="196"/>
      <c r="DL110" s="196"/>
    </row>
    <row r="111" spans="17:121" x14ac:dyDescent="0.35">
      <c r="Q111" s="196"/>
      <c r="AH111" s="196"/>
      <c r="AZ111" s="196"/>
      <c r="BQ111" s="196"/>
      <c r="BR111" s="12" t="s">
        <v>23</v>
      </c>
      <c r="BS111" s="15" t="s">
        <v>42</v>
      </c>
      <c r="BT111" s="485">
        <v>697.24140324370899</v>
      </c>
      <c r="BU111" s="485">
        <v>1060.7675826213101</v>
      </c>
      <c r="BV111" s="488">
        <v>1570.0545034386</v>
      </c>
      <c r="CF111" s="196"/>
      <c r="CU111" s="196"/>
      <c r="DL111" s="196"/>
    </row>
    <row r="112" spans="17:121" x14ac:dyDescent="0.35">
      <c r="Q112" s="196"/>
      <c r="AH112" s="196"/>
      <c r="AZ112" s="196"/>
      <c r="BQ112" s="196"/>
      <c r="BR112" s="13" t="s">
        <v>25</v>
      </c>
      <c r="BS112" s="2" t="s">
        <v>42</v>
      </c>
      <c r="BT112" s="487">
        <v>684.76236324743502</v>
      </c>
      <c r="BU112" s="487">
        <v>1033.51311628453</v>
      </c>
      <c r="BV112" s="489">
        <v>1525.6097719484801</v>
      </c>
      <c r="CF112" s="196"/>
      <c r="CU112" s="196"/>
      <c r="DL112" s="196"/>
    </row>
    <row r="113" spans="17:116" x14ac:dyDescent="0.35">
      <c r="Q113" s="196"/>
      <c r="AH113" s="196"/>
      <c r="AZ113" s="196"/>
      <c r="BQ113" s="196"/>
      <c r="BR113" s="13" t="s">
        <v>26</v>
      </c>
      <c r="BS113" s="2" t="s">
        <v>42</v>
      </c>
      <c r="BT113" s="487">
        <v>743.53811174309703</v>
      </c>
      <c r="BU113" s="487">
        <v>1122.6639574468099</v>
      </c>
      <c r="BV113" s="489">
        <v>1680.88503681627</v>
      </c>
      <c r="CF113" s="196"/>
      <c r="CU113" s="196"/>
      <c r="DL113" s="196"/>
    </row>
    <row r="114" spans="17:116" x14ac:dyDescent="0.35">
      <c r="Q114" s="196"/>
      <c r="AH114" s="196"/>
      <c r="AZ114" s="196"/>
      <c r="BQ114" s="196"/>
      <c r="BR114" s="13" t="s">
        <v>27</v>
      </c>
      <c r="BS114" s="2" t="s">
        <v>42</v>
      </c>
      <c r="BT114" s="487">
        <v>727.30174999999997</v>
      </c>
      <c r="BU114" s="487">
        <v>1102.1195667526799</v>
      </c>
      <c r="BV114" s="489">
        <v>1647.92034652809</v>
      </c>
      <c r="CF114" s="196"/>
      <c r="CU114" s="196"/>
      <c r="DL114" s="196"/>
    </row>
    <row r="115" spans="17:116" x14ac:dyDescent="0.35">
      <c r="Q115" s="196"/>
      <c r="AH115" s="196"/>
      <c r="AZ115" s="196"/>
      <c r="BQ115" s="196"/>
      <c r="BR115" s="13" t="s">
        <v>23</v>
      </c>
      <c r="BS115" s="2" t="s">
        <v>43</v>
      </c>
      <c r="BT115" s="487">
        <v>1375.7997436773801</v>
      </c>
      <c r="BU115" s="487">
        <v>2001.1444444444401</v>
      </c>
      <c r="BV115" s="489">
        <v>2775.0051550671601</v>
      </c>
      <c r="CF115" s="196"/>
      <c r="CU115" s="196"/>
      <c r="DL115" s="196"/>
    </row>
    <row r="116" spans="17:116" x14ac:dyDescent="0.35">
      <c r="Q116" s="196"/>
      <c r="AH116" s="196"/>
      <c r="AZ116" s="196"/>
      <c r="BQ116" s="196"/>
      <c r="BR116" s="13" t="s">
        <v>25</v>
      </c>
      <c r="BS116" s="2" t="s">
        <v>43</v>
      </c>
      <c r="BT116" s="487">
        <v>1398.8553339918501</v>
      </c>
      <c r="BU116" s="487">
        <v>2003.77622222222</v>
      </c>
      <c r="BV116" s="489">
        <v>2775.5362765063101</v>
      </c>
      <c r="CF116" s="196"/>
      <c r="CU116" s="196"/>
      <c r="DL116" s="196"/>
    </row>
    <row r="117" spans="17:116" x14ac:dyDescent="0.35">
      <c r="Q117" s="196"/>
      <c r="AH117" s="196"/>
      <c r="AZ117" s="196"/>
      <c r="BQ117" s="196"/>
      <c r="BR117" s="13" t="s">
        <v>26</v>
      </c>
      <c r="BS117" s="2" t="s">
        <v>43</v>
      </c>
      <c r="BT117" s="487">
        <v>1517.93485895548</v>
      </c>
      <c r="BU117" s="487">
        <v>2162.5098176718102</v>
      </c>
      <c r="BV117" s="489">
        <v>3006.3893932154801</v>
      </c>
      <c r="CF117" s="196"/>
      <c r="CU117" s="196"/>
      <c r="DL117" s="196"/>
    </row>
    <row r="118" spans="17:116" x14ac:dyDescent="0.35">
      <c r="Q118" s="196"/>
      <c r="AH118" s="196"/>
      <c r="AZ118" s="196"/>
      <c r="BQ118" s="196"/>
      <c r="BR118" s="13" t="s">
        <v>27</v>
      </c>
      <c r="BS118" s="2" t="s">
        <v>43</v>
      </c>
      <c r="BT118" s="487">
        <v>1552.5423873504001</v>
      </c>
      <c r="BU118" s="487">
        <v>2225.7626046527298</v>
      </c>
      <c r="BV118" s="489">
        <v>3119.2999674252001</v>
      </c>
      <c r="CF118" s="196"/>
      <c r="CU118" s="196"/>
      <c r="DL118" s="196"/>
    </row>
    <row r="119" spans="17:116" x14ac:dyDescent="0.35">
      <c r="Q119" s="196"/>
      <c r="AH119" s="196"/>
      <c r="AZ119" s="196"/>
      <c r="BQ119" s="196"/>
      <c r="BR119" s="13" t="s">
        <v>23</v>
      </c>
      <c r="BS119" s="2" t="s">
        <v>44</v>
      </c>
      <c r="BT119" s="487">
        <v>1380.79974997717</v>
      </c>
      <c r="BU119" s="487">
        <v>1974.8419786593099</v>
      </c>
      <c r="BV119" s="489">
        <v>2732.17045454545</v>
      </c>
      <c r="CF119" s="196"/>
      <c r="CU119" s="196"/>
      <c r="DL119" s="196"/>
    </row>
    <row r="120" spans="17:116" x14ac:dyDescent="0.35">
      <c r="Q120" s="196"/>
      <c r="AH120" s="196"/>
      <c r="AZ120" s="196"/>
      <c r="BQ120" s="196"/>
      <c r="BR120" s="13" t="s">
        <v>25</v>
      </c>
      <c r="BS120" s="2" t="s">
        <v>44</v>
      </c>
      <c r="BT120" s="487">
        <v>1372.13717749642</v>
      </c>
      <c r="BU120" s="487">
        <v>1969.5959377700999</v>
      </c>
      <c r="BV120" s="489">
        <v>2699.6601578925201</v>
      </c>
      <c r="CF120" s="196"/>
      <c r="CU120" s="196"/>
      <c r="DL120" s="196"/>
    </row>
    <row r="121" spans="17:116" x14ac:dyDescent="0.35">
      <c r="Q121" s="196"/>
      <c r="AH121" s="196"/>
      <c r="AZ121" s="196"/>
      <c r="BQ121" s="196"/>
      <c r="BR121" s="13" t="s">
        <v>26</v>
      </c>
      <c r="BS121" s="2" t="s">
        <v>44</v>
      </c>
      <c r="BT121" s="487">
        <v>1316.99220864791</v>
      </c>
      <c r="BU121" s="487">
        <v>1922.03706706823</v>
      </c>
      <c r="BV121" s="489">
        <v>2679.40343340448</v>
      </c>
      <c r="CF121" s="196"/>
      <c r="CU121" s="196"/>
      <c r="DL121" s="196"/>
    </row>
    <row r="122" spans="17:116" x14ac:dyDescent="0.35">
      <c r="Q122" s="196"/>
      <c r="AH122" s="196"/>
      <c r="AZ122" s="196"/>
      <c r="BQ122" s="196"/>
      <c r="BR122" s="13" t="s">
        <v>27</v>
      </c>
      <c r="BS122" s="2" t="s">
        <v>44</v>
      </c>
      <c r="BT122" s="487">
        <v>1305.7721055202701</v>
      </c>
      <c r="BU122" s="487">
        <v>1930.1245059288501</v>
      </c>
      <c r="BV122" s="489">
        <v>2730.55609506772</v>
      </c>
      <c r="CF122" s="196"/>
      <c r="CU122" s="196"/>
      <c r="DL122" s="196"/>
    </row>
    <row r="123" spans="17:116" x14ac:dyDescent="0.35">
      <c r="Q123" s="196"/>
      <c r="AH123" s="196"/>
      <c r="AZ123" s="196"/>
      <c r="BQ123" s="196"/>
      <c r="BR123" s="13" t="s">
        <v>23</v>
      </c>
      <c r="BS123" s="2" t="s">
        <v>45</v>
      </c>
      <c r="BT123" s="487">
        <v>810.84375</v>
      </c>
      <c r="BU123" s="487">
        <v>1296.10112359551</v>
      </c>
      <c r="BV123" s="489">
        <v>1918.02247191011</v>
      </c>
      <c r="CF123" s="196"/>
      <c r="CU123" s="196"/>
      <c r="DL123" s="196"/>
    </row>
    <row r="124" spans="17:116" x14ac:dyDescent="0.35">
      <c r="Q124" s="196"/>
      <c r="AH124" s="196"/>
      <c r="AZ124" s="196"/>
      <c r="BQ124" s="196"/>
      <c r="BR124" s="13" t="s">
        <v>25</v>
      </c>
      <c r="BS124" s="2" t="s">
        <v>45</v>
      </c>
      <c r="BT124" s="487">
        <v>792.41885564337201</v>
      </c>
      <c r="BU124" s="487">
        <v>1255.6438035190599</v>
      </c>
      <c r="BV124" s="489">
        <v>1855.5215015057399</v>
      </c>
      <c r="CF124" s="196"/>
      <c r="CU124" s="196"/>
      <c r="DL124" s="196"/>
    </row>
    <row r="125" spans="17:116" x14ac:dyDescent="0.35">
      <c r="Q125" s="196"/>
      <c r="AH125" s="196"/>
      <c r="AZ125" s="196"/>
      <c r="BQ125" s="196"/>
      <c r="BR125" s="13" t="s">
        <v>26</v>
      </c>
      <c r="BS125" s="2" t="s">
        <v>45</v>
      </c>
      <c r="BT125" s="487">
        <v>805.29868913857695</v>
      </c>
      <c r="BU125" s="487">
        <v>1300.8520000000001</v>
      </c>
      <c r="BV125" s="489">
        <v>1946.35213675214</v>
      </c>
      <c r="CF125" s="196"/>
      <c r="CU125" s="196"/>
      <c r="DL125" s="196"/>
    </row>
    <row r="126" spans="17:116" x14ac:dyDescent="0.35">
      <c r="Q126" s="196"/>
      <c r="AH126" s="196"/>
      <c r="AZ126" s="196"/>
      <c r="BQ126" s="196"/>
      <c r="BR126" s="13" t="s">
        <v>27</v>
      </c>
      <c r="BS126" s="2" t="s">
        <v>45</v>
      </c>
      <c r="BT126" s="487">
        <v>826.39638023493399</v>
      </c>
      <c r="BU126" s="487">
        <v>1315.4804941477801</v>
      </c>
      <c r="BV126" s="489">
        <v>1963.78946292714</v>
      </c>
      <c r="CF126" s="196"/>
      <c r="CU126" s="196"/>
      <c r="DL126" s="196"/>
    </row>
    <row r="127" spans="17:116" x14ac:dyDescent="0.35">
      <c r="Q127" s="196"/>
      <c r="AH127" s="196"/>
      <c r="AZ127" s="196"/>
      <c r="BQ127" s="196"/>
      <c r="BR127" s="13" t="s">
        <v>23</v>
      </c>
      <c r="BS127" s="2" t="s">
        <v>31</v>
      </c>
      <c r="BT127" s="487">
        <v>775.37061147734903</v>
      </c>
      <c r="BU127" s="487">
        <v>1228.9929883867901</v>
      </c>
      <c r="BV127" s="489">
        <v>1829.55755443059</v>
      </c>
      <c r="CF127" s="196"/>
      <c r="CU127" s="196"/>
      <c r="DL127" s="196"/>
    </row>
    <row r="128" spans="17:116" x14ac:dyDescent="0.35">
      <c r="Q128" s="196"/>
      <c r="AH128" s="196"/>
      <c r="AZ128" s="196"/>
      <c r="BQ128" s="196"/>
      <c r="BR128" s="13" t="s">
        <v>25</v>
      </c>
      <c r="BS128" s="2" t="s">
        <v>31</v>
      </c>
      <c r="BT128" s="487">
        <v>758.29161079687003</v>
      </c>
      <c r="BU128" s="487">
        <v>1190.1875</v>
      </c>
      <c r="BV128" s="489">
        <v>1772.32056777818</v>
      </c>
      <c r="CF128" s="196"/>
      <c r="CU128" s="196"/>
      <c r="DL128" s="196"/>
    </row>
    <row r="129" spans="17:116" x14ac:dyDescent="0.35">
      <c r="Q129" s="196"/>
      <c r="AH129" s="196"/>
      <c r="AZ129" s="196"/>
      <c r="BQ129" s="196"/>
      <c r="BR129" s="13" t="s">
        <v>26</v>
      </c>
      <c r="BS129" s="2" t="s">
        <v>31</v>
      </c>
      <c r="BT129" s="487">
        <v>806.70317372959096</v>
      </c>
      <c r="BU129" s="487">
        <v>1264.4540659340701</v>
      </c>
      <c r="BV129" s="489">
        <v>1885.0592615150799</v>
      </c>
      <c r="CF129" s="196"/>
      <c r="CU129" s="196"/>
      <c r="DL129" s="196"/>
    </row>
    <row r="130" spans="17:116" x14ac:dyDescent="0.35">
      <c r="Q130" s="196"/>
      <c r="AH130" s="196"/>
      <c r="AZ130" s="196"/>
      <c r="BQ130" s="196"/>
      <c r="BR130" s="14" t="s">
        <v>27</v>
      </c>
      <c r="BS130" s="6" t="s">
        <v>31</v>
      </c>
      <c r="BT130" s="486">
        <v>799.43844444444403</v>
      </c>
      <c r="BU130" s="486">
        <v>1261.8592222222201</v>
      </c>
      <c r="BV130" s="490">
        <v>1903.38461538462</v>
      </c>
      <c r="CF130" s="196"/>
      <c r="CU130" s="196"/>
      <c r="DL130" s="196"/>
    </row>
  </sheetData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  <colBreaks count="4" manualBreakCount="4">
    <brk id="17" max="1048575" man="1"/>
    <brk id="34" max="1048575" man="1"/>
    <brk id="84" max="1048575" man="1"/>
    <brk id="9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130"/>
  <sheetViews>
    <sheetView showGridLines="0" zoomScaleNormal="100" zoomScaleSheetLayoutView="40" workbookViewId="0"/>
  </sheetViews>
  <sheetFormatPr defaultColWidth="10.90625" defaultRowHeight="14.5" x14ac:dyDescent="0.35"/>
  <cols>
    <col min="1" max="2" width="14.08984375" customWidth="1"/>
    <col min="3" max="4" width="25.7265625" customWidth="1"/>
    <col min="5" max="16" width="9.1796875" customWidth="1"/>
    <col min="17" max="19" width="14.08984375" customWidth="1"/>
    <col min="20" max="32" width="9.1796875" customWidth="1"/>
    <col min="33" max="33" width="15.7265625" customWidth="1"/>
    <col min="34" max="34" width="9.1796875" customWidth="1"/>
    <col min="35" max="37" width="14.08984375" customWidth="1"/>
    <col min="38" max="50" width="9.1796875" customWidth="1"/>
    <col min="51" max="51" width="15.7265625" customWidth="1"/>
    <col min="52" max="52" width="9.1796875" customWidth="1"/>
    <col min="53" max="53" width="14.08984375" customWidth="1"/>
    <col min="54" max="54" width="31.7265625" customWidth="1"/>
    <col min="55" max="55" width="14.08984375" customWidth="1"/>
    <col min="56" max="66" width="9.1796875" customWidth="1"/>
    <col min="67" max="67" width="37.7265625" customWidth="1"/>
    <col min="68" max="200" width="9.1796875" customWidth="1"/>
  </cols>
  <sheetData>
    <row r="1" spans="1:57" ht="20" x14ac:dyDescent="0.4">
      <c r="A1" s="9" t="s">
        <v>192</v>
      </c>
      <c r="P1" s="196"/>
      <c r="AH1" s="196"/>
      <c r="AZ1" s="196"/>
    </row>
    <row r="2" spans="1:57" ht="20" x14ac:dyDescent="0.4">
      <c r="A2" s="10" t="s">
        <v>10</v>
      </c>
      <c r="P2" s="196"/>
      <c r="Q2" s="10" t="s">
        <v>12</v>
      </c>
      <c r="AH2" s="196"/>
      <c r="AI2" s="10" t="s">
        <v>14</v>
      </c>
      <c r="AZ2" s="196"/>
      <c r="BA2" s="10" t="s">
        <v>193</v>
      </c>
    </row>
    <row r="3" spans="1:57" x14ac:dyDescent="0.35">
      <c r="P3" s="196"/>
      <c r="AH3" s="196"/>
      <c r="AZ3" s="196"/>
    </row>
    <row r="4" spans="1:57" ht="15.5" x14ac:dyDescent="0.35">
      <c r="A4" s="11" t="s">
        <v>194</v>
      </c>
      <c r="F4" s="11" t="s">
        <v>216</v>
      </c>
      <c r="P4" s="196"/>
      <c r="Q4" s="11" t="s">
        <v>197</v>
      </c>
      <c r="U4" s="11" t="s">
        <v>217</v>
      </c>
      <c r="AH4" s="196"/>
      <c r="AI4" s="11" t="s">
        <v>203</v>
      </c>
      <c r="AM4" s="11" t="s">
        <v>222</v>
      </c>
      <c r="AZ4" s="196"/>
      <c r="BA4" s="11" t="s">
        <v>208</v>
      </c>
      <c r="BE4" s="11" t="s">
        <v>227</v>
      </c>
    </row>
    <row r="5" spans="1:57" x14ac:dyDescent="0.35">
      <c r="A5" s="2" t="s">
        <v>10</v>
      </c>
      <c r="B5" s="2"/>
      <c r="C5" s="2"/>
      <c r="D5" s="2"/>
      <c r="P5" s="196"/>
      <c r="Q5" s="2" t="s">
        <v>10</v>
      </c>
      <c r="R5" s="2"/>
      <c r="S5" s="2"/>
      <c r="AH5" s="196"/>
      <c r="AI5" s="2" t="s">
        <v>33</v>
      </c>
      <c r="AJ5" s="2"/>
      <c r="AK5" s="2"/>
      <c r="AZ5" s="196"/>
      <c r="BA5" s="2" t="s">
        <v>33</v>
      </c>
      <c r="BB5" s="2"/>
      <c r="BC5" s="2"/>
    </row>
    <row r="6" spans="1:57" x14ac:dyDescent="0.35">
      <c r="A6" s="12" t="s">
        <v>18</v>
      </c>
      <c r="B6" s="15" t="s">
        <v>19</v>
      </c>
      <c r="C6" s="581" t="s">
        <v>195</v>
      </c>
      <c r="D6" s="584" t="s">
        <v>196</v>
      </c>
      <c r="P6" s="196"/>
      <c r="Q6" s="12" t="s">
        <v>18</v>
      </c>
      <c r="R6" s="15" t="s">
        <v>34</v>
      </c>
      <c r="S6" s="587" t="s">
        <v>198</v>
      </c>
      <c r="AH6" s="196"/>
      <c r="AI6" s="12" t="s">
        <v>18</v>
      </c>
      <c r="AJ6" s="15" t="s">
        <v>34</v>
      </c>
      <c r="AK6" s="602" t="s">
        <v>198</v>
      </c>
      <c r="AZ6" s="196"/>
      <c r="BA6" s="12" t="s">
        <v>18</v>
      </c>
      <c r="BB6" s="15" t="s">
        <v>193</v>
      </c>
      <c r="BC6" s="617" t="s">
        <v>198</v>
      </c>
    </row>
    <row r="7" spans="1:57" x14ac:dyDescent="0.35">
      <c r="A7" s="12" t="s">
        <v>23</v>
      </c>
      <c r="B7" s="15" t="s">
        <v>24</v>
      </c>
      <c r="C7" s="581">
        <v>4.4819775999999999E-2</v>
      </c>
      <c r="D7" s="584">
        <v>0.95518022400000002</v>
      </c>
      <c r="P7" s="196"/>
      <c r="Q7" s="12" t="s">
        <v>23</v>
      </c>
      <c r="R7" s="15" t="s">
        <v>42</v>
      </c>
      <c r="S7" s="587">
        <v>8.1529691000000001E-2</v>
      </c>
      <c r="AH7" s="196"/>
      <c r="AI7" s="12" t="s">
        <v>23</v>
      </c>
      <c r="AJ7" s="15" t="s">
        <v>58</v>
      </c>
      <c r="AK7" s="602">
        <v>0.10687814399999999</v>
      </c>
      <c r="AZ7" s="196"/>
      <c r="BA7" s="12" t="s">
        <v>26</v>
      </c>
      <c r="BB7" s="15" t="s">
        <v>209</v>
      </c>
      <c r="BC7" s="617">
        <v>7.8E-2</v>
      </c>
    </row>
    <row r="8" spans="1:57" x14ac:dyDescent="0.35">
      <c r="A8" s="13" t="s">
        <v>25</v>
      </c>
      <c r="B8" s="2" t="s">
        <v>24</v>
      </c>
      <c r="C8" s="583">
        <v>5.0128896999999999E-2</v>
      </c>
      <c r="D8" s="585">
        <v>0.94987110299999999</v>
      </c>
      <c r="P8" s="196"/>
      <c r="Q8" s="13" t="s">
        <v>25</v>
      </c>
      <c r="R8" s="2" t="s">
        <v>42</v>
      </c>
      <c r="S8" s="588">
        <v>5.9842477999999998E-2</v>
      </c>
      <c r="AH8" s="196"/>
      <c r="AI8" s="13" t="s">
        <v>25</v>
      </c>
      <c r="AJ8" s="2" t="s">
        <v>58</v>
      </c>
      <c r="AK8" s="603">
        <v>9.2855504000000005E-2</v>
      </c>
      <c r="AZ8" s="196"/>
      <c r="BA8" s="13" t="s">
        <v>27</v>
      </c>
      <c r="BB8" s="2" t="s">
        <v>209</v>
      </c>
      <c r="BC8" s="618">
        <v>8.1000000000000003E-2</v>
      </c>
    </row>
    <row r="9" spans="1:57" x14ac:dyDescent="0.35">
      <c r="A9" s="13" t="s">
        <v>26</v>
      </c>
      <c r="B9" s="2" t="s">
        <v>24</v>
      </c>
      <c r="C9" s="583">
        <v>5.1963337999999998E-2</v>
      </c>
      <c r="D9" s="585">
        <v>0.94803666200000003</v>
      </c>
      <c r="P9" s="196"/>
      <c r="Q9" s="13" t="s">
        <v>26</v>
      </c>
      <c r="R9" s="2" t="s">
        <v>42</v>
      </c>
      <c r="S9" s="588">
        <v>6.4470248999999993E-2</v>
      </c>
      <c r="AH9" s="196"/>
      <c r="AI9" s="13" t="s">
        <v>26</v>
      </c>
      <c r="AJ9" s="2" t="s">
        <v>58</v>
      </c>
      <c r="AK9" s="603">
        <v>8.9563008999999999E-2</v>
      </c>
      <c r="AZ9" s="196"/>
      <c r="BA9" s="13" t="s">
        <v>26</v>
      </c>
      <c r="BB9" s="2" t="s">
        <v>210</v>
      </c>
      <c r="BC9" s="618">
        <v>9.4E-2</v>
      </c>
    </row>
    <row r="10" spans="1:57" x14ac:dyDescent="0.35">
      <c r="A10" s="13" t="s">
        <v>27</v>
      </c>
      <c r="B10" s="2" t="s">
        <v>24</v>
      </c>
      <c r="C10" s="583">
        <v>7.7215985000000001E-2</v>
      </c>
      <c r="D10" s="585">
        <v>0.92278401499999996</v>
      </c>
      <c r="P10" s="196"/>
      <c r="Q10" s="13" t="s">
        <v>27</v>
      </c>
      <c r="R10" s="2" t="s">
        <v>42</v>
      </c>
      <c r="S10" s="588">
        <v>6.8643278000000002E-2</v>
      </c>
      <c r="AH10" s="196"/>
      <c r="AI10" s="13" t="s">
        <v>27</v>
      </c>
      <c r="AJ10" s="2" t="s">
        <v>58</v>
      </c>
      <c r="AK10" s="603">
        <v>9.3093965000000001E-2</v>
      </c>
      <c r="AZ10" s="196"/>
      <c r="BA10" s="13" t="s">
        <v>27</v>
      </c>
      <c r="BB10" s="2" t="s">
        <v>210</v>
      </c>
      <c r="BC10" s="618">
        <v>9.4E-2</v>
      </c>
    </row>
    <row r="11" spans="1:57" x14ac:dyDescent="0.35">
      <c r="A11" s="13" t="s">
        <v>23</v>
      </c>
      <c r="B11" s="2" t="s">
        <v>28</v>
      </c>
      <c r="C11" s="583">
        <v>0.13628032600000001</v>
      </c>
      <c r="D11" s="585">
        <v>0.86371967400000005</v>
      </c>
      <c r="P11" s="196"/>
      <c r="Q11" s="13" t="s">
        <v>23</v>
      </c>
      <c r="R11" s="2" t="s">
        <v>43</v>
      </c>
      <c r="S11" s="588">
        <v>1.9417369E-2</v>
      </c>
      <c r="AH11" s="196"/>
      <c r="AI11" s="13" t="s">
        <v>23</v>
      </c>
      <c r="AJ11" s="2" t="s">
        <v>59</v>
      </c>
      <c r="AK11" s="603">
        <v>5.0523709E-2</v>
      </c>
      <c r="AZ11" s="196"/>
      <c r="BA11" s="13" t="s">
        <v>26</v>
      </c>
      <c r="BB11" s="2" t="s">
        <v>211</v>
      </c>
      <c r="BC11" s="618">
        <v>0.121</v>
      </c>
    </row>
    <row r="12" spans="1:57" x14ac:dyDescent="0.35">
      <c r="A12" s="13" t="s">
        <v>25</v>
      </c>
      <c r="B12" s="2" t="s">
        <v>28</v>
      </c>
      <c r="C12" s="583">
        <v>0.108620435</v>
      </c>
      <c r="D12" s="585">
        <v>0.89137956500000004</v>
      </c>
      <c r="P12" s="196"/>
      <c r="Q12" s="13" t="s">
        <v>25</v>
      </c>
      <c r="R12" s="2" t="s">
        <v>43</v>
      </c>
      <c r="S12" s="588">
        <v>1.4882858000000001E-2</v>
      </c>
      <c r="AH12" s="196"/>
      <c r="AI12" s="13" t="s">
        <v>25</v>
      </c>
      <c r="AJ12" s="2" t="s">
        <v>59</v>
      </c>
      <c r="AK12" s="603">
        <v>4.1735785999999997E-2</v>
      </c>
      <c r="AZ12" s="196"/>
      <c r="BA12" s="14" t="s">
        <v>27</v>
      </c>
      <c r="BB12" s="6" t="s">
        <v>211</v>
      </c>
      <c r="BC12" s="619">
        <v>0.12</v>
      </c>
    </row>
    <row r="13" spans="1:57" x14ac:dyDescent="0.35">
      <c r="A13" s="13" t="s">
        <v>26</v>
      </c>
      <c r="B13" s="2" t="s">
        <v>28</v>
      </c>
      <c r="C13" s="583">
        <v>0.100199437</v>
      </c>
      <c r="D13" s="585">
        <v>0.899800563</v>
      </c>
      <c r="P13" s="196"/>
      <c r="Q13" s="13" t="s">
        <v>26</v>
      </c>
      <c r="R13" s="2" t="s">
        <v>43</v>
      </c>
      <c r="S13" s="588">
        <v>1.3540233E-2</v>
      </c>
      <c r="AH13" s="196"/>
      <c r="AI13" s="13" t="s">
        <v>26</v>
      </c>
      <c r="AJ13" s="2" t="s">
        <v>59</v>
      </c>
      <c r="AK13" s="603">
        <v>5.7799354999999997E-2</v>
      </c>
      <c r="AZ13" s="196"/>
    </row>
    <row r="14" spans="1:57" x14ac:dyDescent="0.35">
      <c r="A14" s="13" t="s">
        <v>27</v>
      </c>
      <c r="B14" s="2" t="s">
        <v>28</v>
      </c>
      <c r="C14" s="583">
        <v>8.8527112000000005E-2</v>
      </c>
      <c r="D14" s="585">
        <v>0.91147288800000004</v>
      </c>
      <c r="P14" s="196"/>
      <c r="Q14" s="13" t="s">
        <v>27</v>
      </c>
      <c r="R14" s="2" t="s">
        <v>43</v>
      </c>
      <c r="S14" s="588">
        <v>1.5143001999999999E-2</v>
      </c>
      <c r="AH14" s="196"/>
      <c r="AI14" s="14" t="s">
        <v>27</v>
      </c>
      <c r="AJ14" s="6" t="s">
        <v>59</v>
      </c>
      <c r="AK14" s="604">
        <v>5.9498466999999999E-2</v>
      </c>
      <c r="AZ14" s="196"/>
    </row>
    <row r="15" spans="1:57" x14ac:dyDescent="0.35">
      <c r="A15" s="13" t="s">
        <v>23</v>
      </c>
      <c r="B15" s="2" t="s">
        <v>29</v>
      </c>
      <c r="C15" s="583">
        <v>8.5522257000000004E-2</v>
      </c>
      <c r="D15" s="585">
        <v>0.91447774299999995</v>
      </c>
      <c r="P15" s="196"/>
      <c r="Q15" s="13" t="s">
        <v>23</v>
      </c>
      <c r="R15" s="2" t="s">
        <v>44</v>
      </c>
      <c r="S15" s="588">
        <v>1.8051767E-2</v>
      </c>
      <c r="AH15" s="196"/>
      <c r="AZ15" s="196"/>
    </row>
    <row r="16" spans="1:57" x14ac:dyDescent="0.35">
      <c r="A16" s="13" t="s">
        <v>25</v>
      </c>
      <c r="B16" s="2" t="s">
        <v>29</v>
      </c>
      <c r="C16" s="583">
        <v>7.6984602999999999E-2</v>
      </c>
      <c r="D16" s="585">
        <v>0.92301539700000002</v>
      </c>
      <c r="P16" s="196"/>
      <c r="Q16" s="13" t="s">
        <v>25</v>
      </c>
      <c r="R16" s="2" t="s">
        <v>44</v>
      </c>
      <c r="S16" s="588">
        <v>1.3793303999999999E-2</v>
      </c>
      <c r="AH16" s="196"/>
      <c r="AZ16" s="196"/>
    </row>
    <row r="17" spans="1:57" x14ac:dyDescent="0.35">
      <c r="A17" s="13" t="s">
        <v>26</v>
      </c>
      <c r="B17" s="2" t="s">
        <v>29</v>
      </c>
      <c r="C17" s="583">
        <v>7.9217731E-2</v>
      </c>
      <c r="D17" s="585">
        <v>0.92078226900000004</v>
      </c>
      <c r="P17" s="196"/>
      <c r="Q17" s="13" t="s">
        <v>26</v>
      </c>
      <c r="R17" s="2" t="s">
        <v>44</v>
      </c>
      <c r="S17" s="588">
        <v>6.3727320000000004E-2</v>
      </c>
      <c r="AH17" s="196"/>
      <c r="AZ17" s="196"/>
    </row>
    <row r="18" spans="1:57" x14ac:dyDescent="0.35">
      <c r="A18" s="13" t="s">
        <v>27</v>
      </c>
      <c r="B18" s="2" t="s">
        <v>29</v>
      </c>
      <c r="C18" s="583">
        <v>7.8290705000000002E-2</v>
      </c>
      <c r="D18" s="585">
        <v>0.92170929499999998</v>
      </c>
      <c r="P18" s="196"/>
      <c r="Q18" s="13" t="s">
        <v>27</v>
      </c>
      <c r="R18" s="2" t="s">
        <v>44</v>
      </c>
      <c r="S18" s="588">
        <v>6.7952741999999997E-2</v>
      </c>
      <c r="AH18" s="196"/>
      <c r="AZ18" s="196"/>
    </row>
    <row r="19" spans="1:57" x14ac:dyDescent="0.35">
      <c r="A19" s="13" t="s">
        <v>23</v>
      </c>
      <c r="B19" s="2" t="s">
        <v>30</v>
      </c>
      <c r="C19" s="583">
        <v>0.112103273</v>
      </c>
      <c r="D19" s="585">
        <v>0.887896727</v>
      </c>
      <c r="P19" s="196"/>
      <c r="Q19" s="13" t="s">
        <v>23</v>
      </c>
      <c r="R19" s="2" t="s">
        <v>45</v>
      </c>
      <c r="S19" s="588">
        <v>0.105518841</v>
      </c>
      <c r="AH19" s="196"/>
      <c r="AZ19" s="196"/>
    </row>
    <row r="20" spans="1:57" x14ac:dyDescent="0.35">
      <c r="A20" s="13" t="s">
        <v>25</v>
      </c>
      <c r="B20" s="2" t="s">
        <v>30</v>
      </c>
      <c r="C20" s="583">
        <v>8.7275431000000001E-2</v>
      </c>
      <c r="D20" s="585">
        <v>0.91272456899999999</v>
      </c>
      <c r="P20" s="196"/>
      <c r="Q20" s="13" t="s">
        <v>25</v>
      </c>
      <c r="R20" s="2" t="s">
        <v>45</v>
      </c>
      <c r="S20" s="588">
        <v>9.4067712999999997E-2</v>
      </c>
      <c r="AH20" s="196"/>
      <c r="AZ20" s="196"/>
    </row>
    <row r="21" spans="1:57" x14ac:dyDescent="0.35">
      <c r="A21" s="13" t="s">
        <v>26</v>
      </c>
      <c r="B21" s="2" t="s">
        <v>30</v>
      </c>
      <c r="C21" s="583">
        <v>0.10353649400000001</v>
      </c>
      <c r="D21" s="585">
        <v>0.89646350600000002</v>
      </c>
      <c r="P21" s="196"/>
      <c r="Q21" s="13" t="s">
        <v>26</v>
      </c>
      <c r="R21" s="2" t="s">
        <v>45</v>
      </c>
      <c r="S21" s="588">
        <v>9.5043919000000004E-2</v>
      </c>
      <c r="AH21" s="196"/>
      <c r="AZ21" s="196"/>
    </row>
    <row r="22" spans="1:57" x14ac:dyDescent="0.35">
      <c r="A22" s="13" t="s">
        <v>27</v>
      </c>
      <c r="B22" s="2" t="s">
        <v>30</v>
      </c>
      <c r="C22" s="583">
        <v>9.9184060000000004E-2</v>
      </c>
      <c r="D22" s="585">
        <v>0.90081593999999998</v>
      </c>
      <c r="P22" s="196"/>
      <c r="Q22" s="13" t="s">
        <v>27</v>
      </c>
      <c r="R22" s="2" t="s">
        <v>45</v>
      </c>
      <c r="S22" s="588">
        <v>9.5360902999999997E-2</v>
      </c>
      <c r="AH22" s="196"/>
      <c r="AZ22" s="196"/>
    </row>
    <row r="23" spans="1:57" x14ac:dyDescent="0.35">
      <c r="A23" s="13" t="s">
        <v>23</v>
      </c>
      <c r="B23" s="2" t="s">
        <v>31</v>
      </c>
      <c r="C23" s="583">
        <v>9.7519438E-2</v>
      </c>
      <c r="D23" s="585">
        <v>0.90248056200000004</v>
      </c>
      <c r="P23" s="196"/>
      <c r="Q23" s="13" t="s">
        <v>23</v>
      </c>
      <c r="R23" s="2" t="s">
        <v>31</v>
      </c>
      <c r="S23" s="588">
        <v>9.7519438E-2</v>
      </c>
      <c r="AH23" s="196"/>
      <c r="AZ23" s="196"/>
    </row>
    <row r="24" spans="1:57" x14ac:dyDescent="0.35">
      <c r="A24" s="13" t="s">
        <v>25</v>
      </c>
      <c r="B24" s="2" t="s">
        <v>31</v>
      </c>
      <c r="C24" s="583">
        <v>8.3416084000000001E-2</v>
      </c>
      <c r="D24" s="585">
        <v>0.916583916</v>
      </c>
      <c r="P24" s="196"/>
      <c r="Q24" s="13" t="s">
        <v>25</v>
      </c>
      <c r="R24" s="2" t="s">
        <v>31</v>
      </c>
      <c r="S24" s="588">
        <v>8.3416084000000001E-2</v>
      </c>
      <c r="AH24" s="196"/>
      <c r="AZ24" s="196"/>
    </row>
    <row r="25" spans="1:57" x14ac:dyDescent="0.35">
      <c r="A25" s="13" t="s">
        <v>26</v>
      </c>
      <c r="B25" s="2" t="s">
        <v>31</v>
      </c>
      <c r="C25" s="583">
        <v>8.3482465000000006E-2</v>
      </c>
      <c r="D25" s="585">
        <v>0.91651753499999999</v>
      </c>
      <c r="P25" s="196"/>
      <c r="Q25" s="13" t="s">
        <v>26</v>
      </c>
      <c r="R25" s="2" t="s">
        <v>31</v>
      </c>
      <c r="S25" s="588">
        <v>8.3482465000000006E-2</v>
      </c>
      <c r="AH25" s="196"/>
      <c r="AZ25" s="196"/>
    </row>
    <row r="26" spans="1:57" ht="15.5" x14ac:dyDescent="0.35">
      <c r="A26" s="14" t="s">
        <v>27</v>
      </c>
      <c r="B26" s="6" t="s">
        <v>31</v>
      </c>
      <c r="C26" s="582">
        <v>8.5772128000000003E-2</v>
      </c>
      <c r="D26" s="586">
        <v>0.914227872</v>
      </c>
      <c r="P26" s="196"/>
      <c r="Q26" s="14" t="s">
        <v>27</v>
      </c>
      <c r="R26" s="6" t="s">
        <v>31</v>
      </c>
      <c r="S26" s="589">
        <v>8.5772128000000003E-2</v>
      </c>
      <c r="AH26" s="196"/>
      <c r="AI26" s="11" t="s">
        <v>204</v>
      </c>
      <c r="AM26" s="11" t="s">
        <v>223</v>
      </c>
      <c r="AZ26" s="196"/>
      <c r="BA26" s="11" t="s">
        <v>212</v>
      </c>
      <c r="BE26" s="11" t="s">
        <v>228</v>
      </c>
    </row>
    <row r="27" spans="1:57" x14ac:dyDescent="0.35">
      <c r="P27" s="196"/>
      <c r="AH27" s="196"/>
      <c r="AI27" s="2" t="s">
        <v>24</v>
      </c>
      <c r="AJ27" s="2"/>
      <c r="AK27" s="2"/>
      <c r="AZ27" s="196"/>
      <c r="BA27" s="2" t="s">
        <v>24</v>
      </c>
      <c r="BB27" s="2"/>
      <c r="BC27" s="2"/>
    </row>
    <row r="28" spans="1:57" x14ac:dyDescent="0.35">
      <c r="P28" s="196"/>
      <c r="AH28" s="196"/>
      <c r="AI28" s="12" t="s">
        <v>18</v>
      </c>
      <c r="AJ28" s="15" t="s">
        <v>34</v>
      </c>
      <c r="AK28" s="605" t="s">
        <v>198</v>
      </c>
      <c r="AZ28" s="196"/>
      <c r="BA28" s="12" t="s">
        <v>18</v>
      </c>
      <c r="BB28" s="15" t="s">
        <v>193</v>
      </c>
      <c r="BC28" s="620" t="s">
        <v>198</v>
      </c>
    </row>
    <row r="29" spans="1:57" x14ac:dyDescent="0.35">
      <c r="P29" s="196"/>
      <c r="AH29" s="196"/>
      <c r="AI29" s="12" t="s">
        <v>23</v>
      </c>
      <c r="AJ29" s="15" t="s">
        <v>58</v>
      </c>
      <c r="AK29" s="605">
        <v>4.9471130000000002E-2</v>
      </c>
      <c r="AZ29" s="196"/>
      <c r="BA29" s="12" t="s">
        <v>26</v>
      </c>
      <c r="BB29" s="15" t="s">
        <v>209</v>
      </c>
      <c r="BC29" s="620">
        <v>5.0999999999999997E-2</v>
      </c>
    </row>
    <row r="30" spans="1:57" ht="15.5" x14ac:dyDescent="0.35">
      <c r="P30" s="196"/>
      <c r="Q30" s="11" t="s">
        <v>199</v>
      </c>
      <c r="U30" s="11" t="s">
        <v>218</v>
      </c>
      <c r="AH30" s="196"/>
      <c r="AI30" s="13" t="s">
        <v>25</v>
      </c>
      <c r="AJ30" s="2" t="s">
        <v>58</v>
      </c>
      <c r="AK30" s="606">
        <v>5.6358641000000001E-2</v>
      </c>
      <c r="AZ30" s="196"/>
      <c r="BA30" s="13" t="s">
        <v>27</v>
      </c>
      <c r="BB30" s="2" t="s">
        <v>209</v>
      </c>
      <c r="BC30" s="621">
        <v>7.8E-2</v>
      </c>
    </row>
    <row r="31" spans="1:57" x14ac:dyDescent="0.35">
      <c r="P31" s="196"/>
      <c r="Q31" s="2" t="s">
        <v>24</v>
      </c>
      <c r="R31" s="2"/>
      <c r="S31" s="2"/>
      <c r="AH31" s="196"/>
      <c r="AI31" s="13" t="s">
        <v>26</v>
      </c>
      <c r="AJ31" s="2" t="s">
        <v>58</v>
      </c>
      <c r="AK31" s="606">
        <v>5.6786403999999999E-2</v>
      </c>
      <c r="AZ31" s="196"/>
      <c r="BA31" s="13" t="s">
        <v>26</v>
      </c>
      <c r="BB31" s="2" t="s">
        <v>210</v>
      </c>
      <c r="BC31" s="621">
        <v>5.1999999999999998E-2</v>
      </c>
    </row>
    <row r="32" spans="1:57" x14ac:dyDescent="0.35">
      <c r="P32" s="196"/>
      <c r="Q32" s="12" t="s">
        <v>18</v>
      </c>
      <c r="R32" s="15" t="s">
        <v>34</v>
      </c>
      <c r="S32" s="590" t="s">
        <v>198</v>
      </c>
      <c r="AH32" s="196"/>
      <c r="AI32" s="13" t="s">
        <v>27</v>
      </c>
      <c r="AJ32" s="2" t="s">
        <v>58</v>
      </c>
      <c r="AK32" s="606">
        <v>8.2660134999999996E-2</v>
      </c>
      <c r="AZ32" s="196"/>
      <c r="BA32" s="13" t="s">
        <v>27</v>
      </c>
      <c r="BB32" s="2" t="s">
        <v>210</v>
      </c>
      <c r="BC32" s="621">
        <v>7.1999999999999995E-2</v>
      </c>
    </row>
    <row r="33" spans="16:57" x14ac:dyDescent="0.35">
      <c r="P33" s="196"/>
      <c r="Q33" s="12" t="s">
        <v>23</v>
      </c>
      <c r="R33" s="15" t="s">
        <v>42</v>
      </c>
      <c r="S33" s="590">
        <v>3.9579214000000001E-2</v>
      </c>
      <c r="AH33" s="196"/>
      <c r="AI33" s="13" t="s">
        <v>23</v>
      </c>
      <c r="AJ33" s="2" t="s">
        <v>59</v>
      </c>
      <c r="AK33" s="606">
        <v>1.5376498000000001E-2</v>
      </c>
      <c r="AZ33" s="196"/>
      <c r="BA33" s="13" t="s">
        <v>26</v>
      </c>
      <c r="BB33" s="2" t="s">
        <v>211</v>
      </c>
      <c r="BC33" s="621">
        <v>6.6000000000000003E-2</v>
      </c>
    </row>
    <row r="34" spans="16:57" x14ac:dyDescent="0.35">
      <c r="P34" s="196"/>
      <c r="Q34" s="13" t="s">
        <v>25</v>
      </c>
      <c r="R34" s="2" t="s">
        <v>42</v>
      </c>
      <c r="S34" s="591">
        <v>4.0310142E-2</v>
      </c>
      <c r="AH34" s="196"/>
      <c r="AI34" s="13" t="s">
        <v>25</v>
      </c>
      <c r="AJ34" s="2" t="s">
        <v>59</v>
      </c>
      <c r="AK34" s="606">
        <v>1.6467595000000002E-2</v>
      </c>
      <c r="AZ34" s="196"/>
      <c r="BA34" s="14" t="s">
        <v>27</v>
      </c>
      <c r="BB34" s="6" t="s">
        <v>211</v>
      </c>
      <c r="BC34" s="622">
        <v>0.09</v>
      </c>
    </row>
    <row r="35" spans="16:57" x14ac:dyDescent="0.35">
      <c r="P35" s="196"/>
      <c r="Q35" s="13" t="s">
        <v>26</v>
      </c>
      <c r="R35" s="2" t="s">
        <v>42</v>
      </c>
      <c r="S35" s="591">
        <v>3.5865816000000002E-2</v>
      </c>
      <c r="AH35" s="196"/>
      <c r="AI35" s="13" t="s">
        <v>26</v>
      </c>
      <c r="AJ35" s="2" t="s">
        <v>59</v>
      </c>
      <c r="AK35" s="606">
        <v>2.4719991E-2</v>
      </c>
      <c r="AZ35" s="196"/>
    </row>
    <row r="36" spans="16:57" x14ac:dyDescent="0.35">
      <c r="P36" s="196"/>
      <c r="Q36" s="13" t="s">
        <v>27</v>
      </c>
      <c r="R36" s="2" t="s">
        <v>42</v>
      </c>
      <c r="S36" s="591">
        <v>6.0005705999999999E-2</v>
      </c>
      <c r="AH36" s="196"/>
      <c r="AI36" s="14" t="s">
        <v>27</v>
      </c>
      <c r="AJ36" s="6" t="s">
        <v>59</v>
      </c>
      <c r="AK36" s="607">
        <v>5.1809211000000001E-2</v>
      </c>
      <c r="AZ36" s="196"/>
    </row>
    <row r="37" spans="16:57" x14ac:dyDescent="0.35">
      <c r="P37" s="196"/>
      <c r="Q37" s="13" t="s">
        <v>23</v>
      </c>
      <c r="R37" s="2" t="s">
        <v>43</v>
      </c>
      <c r="S37" s="591">
        <v>1.6647308999999999E-2</v>
      </c>
      <c r="AH37" s="196"/>
      <c r="AZ37" s="196"/>
    </row>
    <row r="38" spans="16:57" x14ac:dyDescent="0.35">
      <c r="P38" s="196"/>
      <c r="Q38" s="13" t="s">
        <v>25</v>
      </c>
      <c r="R38" s="2" t="s">
        <v>43</v>
      </c>
      <c r="S38" s="591">
        <v>1.0209195000000001E-2</v>
      </c>
      <c r="AH38" s="196"/>
      <c r="AZ38" s="196"/>
    </row>
    <row r="39" spans="16:57" x14ac:dyDescent="0.35">
      <c r="P39" s="196"/>
      <c r="Q39" s="13" t="s">
        <v>26</v>
      </c>
      <c r="R39" s="2" t="s">
        <v>43</v>
      </c>
      <c r="S39" s="591">
        <v>9.6731939999999995E-3</v>
      </c>
      <c r="AH39" s="196"/>
      <c r="AZ39" s="196"/>
    </row>
    <row r="40" spans="16:57" x14ac:dyDescent="0.35">
      <c r="P40" s="196"/>
      <c r="Q40" s="13" t="s">
        <v>27</v>
      </c>
      <c r="R40" s="2" t="s">
        <v>43</v>
      </c>
      <c r="S40" s="591">
        <v>2.4143939E-2</v>
      </c>
      <c r="AH40" s="196"/>
      <c r="AZ40" s="196"/>
    </row>
    <row r="41" spans="16:57" x14ac:dyDescent="0.35">
      <c r="P41" s="196"/>
      <c r="Q41" s="13" t="s">
        <v>23</v>
      </c>
      <c r="R41" s="2" t="s">
        <v>44</v>
      </c>
      <c r="S41" s="591">
        <v>1.3739744999999999E-2</v>
      </c>
      <c r="AH41" s="196"/>
      <c r="AZ41" s="196"/>
    </row>
    <row r="42" spans="16:57" x14ac:dyDescent="0.35">
      <c r="P42" s="196"/>
      <c r="Q42" s="13" t="s">
        <v>25</v>
      </c>
      <c r="R42" s="2" t="s">
        <v>44</v>
      </c>
      <c r="S42" s="591">
        <v>1.0685060999999999E-2</v>
      </c>
      <c r="AH42" s="196"/>
      <c r="AZ42" s="196"/>
    </row>
    <row r="43" spans="16:57" x14ac:dyDescent="0.35">
      <c r="P43" s="196"/>
      <c r="Q43" s="13" t="s">
        <v>26</v>
      </c>
      <c r="R43" s="2" t="s">
        <v>44</v>
      </c>
      <c r="S43" s="591">
        <v>3.0513618999999999E-2</v>
      </c>
      <c r="AH43" s="196"/>
      <c r="AZ43" s="196"/>
    </row>
    <row r="44" spans="16:57" x14ac:dyDescent="0.35">
      <c r="P44" s="196"/>
      <c r="Q44" s="13" t="s">
        <v>27</v>
      </c>
      <c r="R44" s="2" t="s">
        <v>44</v>
      </c>
      <c r="S44" s="591">
        <v>6.8139669999999999E-2</v>
      </c>
      <c r="AH44" s="196"/>
      <c r="AZ44" s="196"/>
    </row>
    <row r="45" spans="16:57" x14ac:dyDescent="0.35">
      <c r="P45" s="196"/>
      <c r="Q45" s="13" t="s">
        <v>23</v>
      </c>
      <c r="R45" s="2" t="s">
        <v>45</v>
      </c>
      <c r="S45" s="591">
        <v>4.7659686999999999E-2</v>
      </c>
      <c r="AH45" s="196"/>
      <c r="AZ45" s="196"/>
    </row>
    <row r="46" spans="16:57" x14ac:dyDescent="0.35">
      <c r="P46" s="196"/>
      <c r="Q46" s="13" t="s">
        <v>25</v>
      </c>
      <c r="R46" s="2" t="s">
        <v>45</v>
      </c>
      <c r="S46" s="591">
        <v>5.4722429000000003E-2</v>
      </c>
      <c r="AH46" s="196"/>
      <c r="AZ46" s="196"/>
    </row>
    <row r="47" spans="16:57" x14ac:dyDescent="0.35">
      <c r="P47" s="196"/>
      <c r="Q47" s="13" t="s">
        <v>26</v>
      </c>
      <c r="R47" s="2" t="s">
        <v>45</v>
      </c>
      <c r="S47" s="591">
        <v>6.0900958999999998E-2</v>
      </c>
      <c r="AH47" s="196"/>
      <c r="AZ47" s="196"/>
    </row>
    <row r="48" spans="16:57" ht="15.5" x14ac:dyDescent="0.35">
      <c r="P48" s="196"/>
      <c r="Q48" s="13" t="s">
        <v>27</v>
      </c>
      <c r="R48" s="2" t="s">
        <v>45</v>
      </c>
      <c r="S48" s="591">
        <v>8.6886936999999997E-2</v>
      </c>
      <c r="AH48" s="196"/>
      <c r="AI48" s="11" t="s">
        <v>205</v>
      </c>
      <c r="AM48" s="11" t="s">
        <v>224</v>
      </c>
      <c r="AZ48" s="196"/>
      <c r="BA48" s="11" t="s">
        <v>213</v>
      </c>
      <c r="BE48" s="11" t="s">
        <v>229</v>
      </c>
    </row>
    <row r="49" spans="16:55" x14ac:dyDescent="0.35">
      <c r="P49" s="196"/>
      <c r="Q49" s="13" t="s">
        <v>23</v>
      </c>
      <c r="R49" s="2" t="s">
        <v>31</v>
      </c>
      <c r="S49" s="591">
        <v>4.4819775999999999E-2</v>
      </c>
      <c r="AH49" s="196"/>
      <c r="AI49" s="2" t="s">
        <v>28</v>
      </c>
      <c r="AJ49" s="2"/>
      <c r="AK49" s="2"/>
      <c r="AZ49" s="196"/>
      <c r="BA49" s="2" t="s">
        <v>28</v>
      </c>
      <c r="BB49" s="2"/>
      <c r="BC49" s="2"/>
    </row>
    <row r="50" spans="16:55" x14ac:dyDescent="0.35">
      <c r="P50" s="196"/>
      <c r="Q50" s="13" t="s">
        <v>25</v>
      </c>
      <c r="R50" s="2" t="s">
        <v>31</v>
      </c>
      <c r="S50" s="591">
        <v>5.0128896999999999E-2</v>
      </c>
      <c r="AH50" s="196"/>
      <c r="AI50" s="12" t="s">
        <v>18</v>
      </c>
      <c r="AJ50" s="15" t="s">
        <v>34</v>
      </c>
      <c r="AK50" s="608" t="s">
        <v>198</v>
      </c>
      <c r="AZ50" s="196"/>
      <c r="BA50" s="12" t="s">
        <v>18</v>
      </c>
      <c r="BB50" s="15" t="s">
        <v>193</v>
      </c>
      <c r="BC50" s="623" t="s">
        <v>198</v>
      </c>
    </row>
    <row r="51" spans="16:55" x14ac:dyDescent="0.35">
      <c r="P51" s="196"/>
      <c r="Q51" s="13" t="s">
        <v>26</v>
      </c>
      <c r="R51" s="2" t="s">
        <v>31</v>
      </c>
      <c r="S51" s="591">
        <v>5.1963337999999998E-2</v>
      </c>
      <c r="AH51" s="196"/>
      <c r="AI51" s="12" t="s">
        <v>23</v>
      </c>
      <c r="AJ51" s="15" t="s">
        <v>58</v>
      </c>
      <c r="AK51" s="608">
        <v>0.14632820599999999</v>
      </c>
      <c r="AZ51" s="196"/>
      <c r="BA51" s="12" t="s">
        <v>26</v>
      </c>
      <c r="BB51" s="15" t="s">
        <v>209</v>
      </c>
      <c r="BC51" s="623">
        <v>9.0999999999999998E-2</v>
      </c>
    </row>
    <row r="52" spans="16:55" x14ac:dyDescent="0.35">
      <c r="P52" s="196"/>
      <c r="Q52" s="14" t="s">
        <v>27</v>
      </c>
      <c r="R52" s="6" t="s">
        <v>31</v>
      </c>
      <c r="S52" s="592">
        <v>7.7215985000000001E-2</v>
      </c>
      <c r="AH52" s="196"/>
      <c r="AI52" s="13" t="s">
        <v>25</v>
      </c>
      <c r="AJ52" s="2" t="s">
        <v>58</v>
      </c>
      <c r="AK52" s="609">
        <v>0.1184462</v>
      </c>
      <c r="AZ52" s="196"/>
      <c r="BA52" s="13" t="s">
        <v>27</v>
      </c>
      <c r="BB52" s="2" t="s">
        <v>209</v>
      </c>
      <c r="BC52" s="624">
        <v>0.08</v>
      </c>
    </row>
    <row r="53" spans="16:55" x14ac:dyDescent="0.35">
      <c r="P53" s="196"/>
      <c r="AH53" s="196"/>
      <c r="AI53" s="13" t="s">
        <v>26</v>
      </c>
      <c r="AJ53" s="2" t="s">
        <v>58</v>
      </c>
      <c r="AK53" s="609">
        <v>0.109051386</v>
      </c>
      <c r="AZ53" s="196"/>
      <c r="BA53" s="13" t="s">
        <v>26</v>
      </c>
      <c r="BB53" s="2" t="s">
        <v>210</v>
      </c>
      <c r="BC53" s="624">
        <v>0.11700000000000001</v>
      </c>
    </row>
    <row r="54" spans="16:55" x14ac:dyDescent="0.35">
      <c r="P54" s="196"/>
      <c r="AH54" s="196"/>
      <c r="AI54" s="13" t="s">
        <v>27</v>
      </c>
      <c r="AJ54" s="2" t="s">
        <v>58</v>
      </c>
      <c r="AK54" s="609">
        <v>9.7770340999999997E-2</v>
      </c>
      <c r="AZ54" s="196"/>
      <c r="BA54" s="13" t="s">
        <v>27</v>
      </c>
      <c r="BB54" s="2" t="s">
        <v>210</v>
      </c>
      <c r="BC54" s="624">
        <v>0.10199999999999999</v>
      </c>
    </row>
    <row r="55" spans="16:55" x14ac:dyDescent="0.35">
      <c r="P55" s="196"/>
      <c r="AH55" s="196"/>
      <c r="AI55" s="13" t="s">
        <v>23</v>
      </c>
      <c r="AJ55" s="2" t="s">
        <v>59</v>
      </c>
      <c r="AK55" s="609">
        <v>5.7166040000000001E-2</v>
      </c>
      <c r="AZ55" s="196"/>
      <c r="BA55" s="13" t="s">
        <v>26</v>
      </c>
      <c r="BB55" s="2" t="s">
        <v>211</v>
      </c>
      <c r="BC55" s="624">
        <v>0.157</v>
      </c>
    </row>
    <row r="56" spans="16:55" ht="15.5" x14ac:dyDescent="0.35">
      <c r="P56" s="196"/>
      <c r="Q56" s="11" t="s">
        <v>200</v>
      </c>
      <c r="U56" s="11" t="s">
        <v>219</v>
      </c>
      <c r="AH56" s="196"/>
      <c r="AI56" s="13" t="s">
        <v>25</v>
      </c>
      <c r="AJ56" s="2" t="s">
        <v>59</v>
      </c>
      <c r="AK56" s="609">
        <v>4.2028414E-2</v>
      </c>
      <c r="AZ56" s="196"/>
      <c r="BA56" s="14" t="s">
        <v>27</v>
      </c>
      <c r="BB56" s="6" t="s">
        <v>211</v>
      </c>
      <c r="BC56" s="625">
        <v>0.14399999999999999</v>
      </c>
    </row>
    <row r="57" spans="16:55" x14ac:dyDescent="0.35">
      <c r="P57" s="196"/>
      <c r="Q57" s="2" t="s">
        <v>28</v>
      </c>
      <c r="R57" s="2"/>
      <c r="S57" s="2"/>
      <c r="AH57" s="196"/>
      <c r="AI57" s="13" t="s">
        <v>26</v>
      </c>
      <c r="AJ57" s="2" t="s">
        <v>59</v>
      </c>
      <c r="AK57" s="609">
        <v>4.8641876000000001E-2</v>
      </c>
      <c r="AZ57" s="196"/>
    </row>
    <row r="58" spans="16:55" x14ac:dyDescent="0.35">
      <c r="P58" s="196"/>
      <c r="Q58" s="12" t="s">
        <v>18</v>
      </c>
      <c r="R58" s="15" t="s">
        <v>34</v>
      </c>
      <c r="S58" s="593" t="s">
        <v>198</v>
      </c>
      <c r="AH58" s="196"/>
      <c r="AI58" s="14" t="s">
        <v>27</v>
      </c>
      <c r="AJ58" s="6" t="s">
        <v>59</v>
      </c>
      <c r="AK58" s="610">
        <v>4.4130264000000002E-2</v>
      </c>
      <c r="AZ58" s="196"/>
    </row>
    <row r="59" spans="16:55" x14ac:dyDescent="0.35">
      <c r="P59" s="196"/>
      <c r="Q59" s="12" t="s">
        <v>23</v>
      </c>
      <c r="R59" s="15" t="s">
        <v>42</v>
      </c>
      <c r="S59" s="593">
        <v>0.113960384</v>
      </c>
      <c r="AH59" s="196"/>
      <c r="AZ59" s="196"/>
    </row>
    <row r="60" spans="16:55" x14ac:dyDescent="0.35">
      <c r="P60" s="196"/>
      <c r="Q60" s="13" t="s">
        <v>25</v>
      </c>
      <c r="R60" s="2" t="s">
        <v>42</v>
      </c>
      <c r="S60" s="594">
        <v>7.4376946999999999E-2</v>
      </c>
      <c r="AH60" s="196"/>
      <c r="AZ60" s="196"/>
    </row>
    <row r="61" spans="16:55" x14ac:dyDescent="0.35">
      <c r="P61" s="196"/>
      <c r="Q61" s="13" t="s">
        <v>26</v>
      </c>
      <c r="R61" s="2" t="s">
        <v>42</v>
      </c>
      <c r="S61" s="594">
        <v>7.8574568999999997E-2</v>
      </c>
      <c r="AH61" s="196"/>
      <c r="AZ61" s="196"/>
    </row>
    <row r="62" spans="16:55" x14ac:dyDescent="0.35">
      <c r="P62" s="196"/>
      <c r="Q62" s="13" t="s">
        <v>27</v>
      </c>
      <c r="R62" s="2" t="s">
        <v>42</v>
      </c>
      <c r="S62" s="594">
        <v>6.7660718999999994E-2</v>
      </c>
      <c r="AH62" s="196"/>
      <c r="AZ62" s="196"/>
    </row>
    <row r="63" spans="16:55" x14ac:dyDescent="0.35">
      <c r="P63" s="196"/>
      <c r="Q63" s="13" t="s">
        <v>23</v>
      </c>
      <c r="R63" s="2" t="s">
        <v>43</v>
      </c>
      <c r="S63" s="594">
        <v>2.0714442999999999E-2</v>
      </c>
      <c r="AH63" s="196"/>
      <c r="AZ63" s="196"/>
    </row>
    <row r="64" spans="16:55" x14ac:dyDescent="0.35">
      <c r="P64" s="196"/>
      <c r="Q64" s="13" t="s">
        <v>25</v>
      </c>
      <c r="R64" s="2" t="s">
        <v>43</v>
      </c>
      <c r="S64" s="594">
        <v>1.8207938999999999E-2</v>
      </c>
      <c r="AH64" s="196"/>
      <c r="AZ64" s="196"/>
    </row>
    <row r="65" spans="16:57" x14ac:dyDescent="0.35">
      <c r="P65" s="196"/>
      <c r="Q65" s="13" t="s">
        <v>26</v>
      </c>
      <c r="R65" s="2" t="s">
        <v>43</v>
      </c>
      <c r="S65" s="594">
        <v>1.7604742999999999E-2</v>
      </c>
      <c r="AH65" s="196"/>
      <c r="AZ65" s="196"/>
    </row>
    <row r="66" spans="16:57" x14ac:dyDescent="0.35">
      <c r="P66" s="196"/>
      <c r="Q66" s="13" t="s">
        <v>27</v>
      </c>
      <c r="R66" s="2" t="s">
        <v>43</v>
      </c>
      <c r="S66" s="594">
        <v>1.1133603000000001E-2</v>
      </c>
      <c r="AH66" s="196"/>
      <c r="AZ66" s="196"/>
    </row>
    <row r="67" spans="16:57" x14ac:dyDescent="0.35">
      <c r="P67" s="196"/>
      <c r="Q67" s="13" t="s">
        <v>23</v>
      </c>
      <c r="R67" s="2" t="s">
        <v>44</v>
      </c>
      <c r="S67" s="594">
        <v>1.6363636000000001E-2</v>
      </c>
      <c r="AH67" s="196"/>
      <c r="AZ67" s="196"/>
    </row>
    <row r="68" spans="16:57" x14ac:dyDescent="0.35">
      <c r="P68" s="196"/>
      <c r="Q68" s="13" t="s">
        <v>25</v>
      </c>
      <c r="R68" s="2" t="s">
        <v>44</v>
      </c>
      <c r="S68" s="594">
        <v>1.3863405000000001E-2</v>
      </c>
      <c r="AH68" s="196"/>
      <c r="AZ68" s="196"/>
    </row>
    <row r="69" spans="16:57" x14ac:dyDescent="0.35">
      <c r="P69" s="196"/>
      <c r="Q69" s="13" t="s">
        <v>26</v>
      </c>
      <c r="R69" s="2" t="s">
        <v>44</v>
      </c>
      <c r="S69" s="594">
        <v>9.0670380999999994E-2</v>
      </c>
      <c r="AH69" s="196"/>
      <c r="AZ69" s="196"/>
    </row>
    <row r="70" spans="16:57" ht="15.5" x14ac:dyDescent="0.35">
      <c r="P70" s="196"/>
      <c r="Q70" s="13" t="s">
        <v>27</v>
      </c>
      <c r="R70" s="2" t="s">
        <v>44</v>
      </c>
      <c r="S70" s="594">
        <v>7.4669838000000002E-2</v>
      </c>
      <c r="AH70" s="196"/>
      <c r="AI70" s="11" t="s">
        <v>206</v>
      </c>
      <c r="AM70" s="11" t="s">
        <v>225</v>
      </c>
      <c r="AZ70" s="196"/>
      <c r="BA70" s="11" t="s">
        <v>214</v>
      </c>
      <c r="BE70" s="11" t="s">
        <v>230</v>
      </c>
    </row>
    <row r="71" spans="16:57" x14ac:dyDescent="0.35">
      <c r="P71" s="196"/>
      <c r="Q71" s="13" t="s">
        <v>23</v>
      </c>
      <c r="R71" s="2" t="s">
        <v>45</v>
      </c>
      <c r="S71" s="594">
        <v>0.14744247599999999</v>
      </c>
      <c r="AH71" s="196"/>
      <c r="AI71" s="2" t="s">
        <v>29</v>
      </c>
      <c r="AJ71" s="2"/>
      <c r="AK71" s="2"/>
      <c r="AZ71" s="196"/>
      <c r="BA71" s="2" t="s">
        <v>29</v>
      </c>
      <c r="BB71" s="2"/>
      <c r="BC71" s="2"/>
    </row>
    <row r="72" spans="16:57" x14ac:dyDescent="0.35">
      <c r="P72" s="196"/>
      <c r="Q72" s="13" t="s">
        <v>25</v>
      </c>
      <c r="R72" s="2" t="s">
        <v>45</v>
      </c>
      <c r="S72" s="594">
        <v>0.123284977</v>
      </c>
      <c r="AH72" s="196"/>
      <c r="AI72" s="12" t="s">
        <v>18</v>
      </c>
      <c r="AJ72" s="15" t="s">
        <v>34</v>
      </c>
      <c r="AK72" s="611" t="s">
        <v>198</v>
      </c>
      <c r="AZ72" s="196"/>
      <c r="BA72" s="12" t="s">
        <v>18</v>
      </c>
      <c r="BB72" s="15" t="s">
        <v>193</v>
      </c>
      <c r="BC72" s="626" t="s">
        <v>198</v>
      </c>
    </row>
    <row r="73" spans="16:57" x14ac:dyDescent="0.35">
      <c r="P73" s="196"/>
      <c r="Q73" s="13" t="s">
        <v>26</v>
      </c>
      <c r="R73" s="2" t="s">
        <v>45</v>
      </c>
      <c r="S73" s="594">
        <v>0.111189582</v>
      </c>
      <c r="AH73" s="196"/>
      <c r="AI73" s="12" t="s">
        <v>23</v>
      </c>
      <c r="AJ73" s="15" t="s">
        <v>58</v>
      </c>
      <c r="AK73" s="611">
        <v>9.1195534999999994E-2</v>
      </c>
      <c r="AZ73" s="196"/>
      <c r="BA73" s="12" t="s">
        <v>26</v>
      </c>
      <c r="BB73" s="15" t="s">
        <v>209</v>
      </c>
      <c r="BC73" s="626">
        <v>6.8000000000000005E-2</v>
      </c>
    </row>
    <row r="74" spans="16:57" x14ac:dyDescent="0.35">
      <c r="P74" s="196"/>
      <c r="Q74" s="13" t="s">
        <v>27</v>
      </c>
      <c r="R74" s="2" t="s">
        <v>45</v>
      </c>
      <c r="S74" s="594">
        <v>9.9219358999999993E-2</v>
      </c>
      <c r="AH74" s="196"/>
      <c r="AI74" s="13" t="s">
        <v>25</v>
      </c>
      <c r="AJ74" s="2" t="s">
        <v>58</v>
      </c>
      <c r="AK74" s="612">
        <v>8.2161079999999997E-2</v>
      </c>
      <c r="AZ74" s="196"/>
      <c r="BA74" s="13" t="s">
        <v>27</v>
      </c>
      <c r="BB74" s="2" t="s">
        <v>209</v>
      </c>
      <c r="BC74" s="627">
        <v>6.8000000000000005E-2</v>
      </c>
    </row>
    <row r="75" spans="16:57" x14ac:dyDescent="0.35">
      <c r="P75" s="196"/>
      <c r="Q75" s="13" t="s">
        <v>23</v>
      </c>
      <c r="R75" s="2" t="s">
        <v>31</v>
      </c>
      <c r="S75" s="594">
        <v>0.13628032600000001</v>
      </c>
      <c r="AH75" s="196"/>
      <c r="AI75" s="13" t="s">
        <v>26</v>
      </c>
      <c r="AJ75" s="2" t="s">
        <v>58</v>
      </c>
      <c r="AK75" s="612">
        <v>8.3893899999999993E-2</v>
      </c>
      <c r="AZ75" s="196"/>
      <c r="BA75" s="13" t="s">
        <v>26</v>
      </c>
      <c r="BB75" s="2" t="s">
        <v>210</v>
      </c>
      <c r="BC75" s="627">
        <v>0.109</v>
      </c>
    </row>
    <row r="76" spans="16:57" x14ac:dyDescent="0.35">
      <c r="P76" s="196"/>
      <c r="Q76" s="13" t="s">
        <v>25</v>
      </c>
      <c r="R76" s="2" t="s">
        <v>31</v>
      </c>
      <c r="S76" s="594">
        <v>0.108620435</v>
      </c>
      <c r="AH76" s="196"/>
      <c r="AI76" s="13" t="s">
        <v>27</v>
      </c>
      <c r="AJ76" s="2" t="s">
        <v>58</v>
      </c>
      <c r="AK76" s="612">
        <v>8.2774227000000006E-2</v>
      </c>
      <c r="AZ76" s="196"/>
      <c r="BA76" s="13" t="s">
        <v>27</v>
      </c>
      <c r="BB76" s="2" t="s">
        <v>210</v>
      </c>
      <c r="BC76" s="627">
        <v>0.104</v>
      </c>
    </row>
    <row r="77" spans="16:57" x14ac:dyDescent="0.35">
      <c r="P77" s="196"/>
      <c r="Q77" s="13" t="s">
        <v>26</v>
      </c>
      <c r="R77" s="2" t="s">
        <v>31</v>
      </c>
      <c r="S77" s="594">
        <v>0.100199437</v>
      </c>
      <c r="AH77" s="196"/>
      <c r="AI77" s="13" t="s">
        <v>23</v>
      </c>
      <c r="AJ77" s="2" t="s">
        <v>59</v>
      </c>
      <c r="AK77" s="612">
        <v>7.1437104000000001E-2</v>
      </c>
      <c r="AZ77" s="196"/>
      <c r="BA77" s="13" t="s">
        <v>26</v>
      </c>
      <c r="BB77" s="2" t="s">
        <v>211</v>
      </c>
      <c r="BC77" s="627">
        <v>0.106</v>
      </c>
    </row>
    <row r="78" spans="16:57" x14ac:dyDescent="0.35">
      <c r="P78" s="196"/>
      <c r="Q78" s="14" t="s">
        <v>27</v>
      </c>
      <c r="R78" s="6" t="s">
        <v>31</v>
      </c>
      <c r="S78" s="595">
        <v>8.8527112000000005E-2</v>
      </c>
      <c r="AH78" s="196"/>
      <c r="AI78" s="13" t="s">
        <v>25</v>
      </c>
      <c r="AJ78" s="2" t="s">
        <v>59</v>
      </c>
      <c r="AK78" s="612">
        <v>6.4873418000000002E-2</v>
      </c>
      <c r="AZ78" s="196"/>
      <c r="BA78" s="14" t="s">
        <v>27</v>
      </c>
      <c r="BB78" s="6" t="s">
        <v>211</v>
      </c>
      <c r="BC78" s="628">
        <v>0.105</v>
      </c>
    </row>
    <row r="79" spans="16:57" x14ac:dyDescent="0.35">
      <c r="P79" s="196"/>
      <c r="AH79" s="196"/>
      <c r="AI79" s="13" t="s">
        <v>26</v>
      </c>
      <c r="AJ79" s="2" t="s">
        <v>59</v>
      </c>
      <c r="AK79" s="612">
        <v>6.9315299999999996E-2</v>
      </c>
      <c r="AZ79" s="196"/>
    </row>
    <row r="80" spans="16:57" x14ac:dyDescent="0.35">
      <c r="P80" s="196"/>
      <c r="AH80" s="196"/>
      <c r="AI80" s="14" t="s">
        <v>27</v>
      </c>
      <c r="AJ80" s="6" t="s">
        <v>59</v>
      </c>
      <c r="AK80" s="613">
        <v>6.9580527000000003E-2</v>
      </c>
      <c r="AZ80" s="196"/>
    </row>
    <row r="81" spans="16:57" x14ac:dyDescent="0.35">
      <c r="P81" s="196"/>
      <c r="AH81" s="196"/>
      <c r="AZ81" s="196"/>
    </row>
    <row r="82" spans="16:57" ht="15.5" x14ac:dyDescent="0.35">
      <c r="P82" s="196"/>
      <c r="Q82" s="11" t="s">
        <v>201</v>
      </c>
      <c r="U82" s="11" t="s">
        <v>220</v>
      </c>
      <c r="AH82" s="196"/>
      <c r="AZ82" s="196"/>
    </row>
    <row r="83" spans="16:57" x14ac:dyDescent="0.35">
      <c r="P83" s="196"/>
      <c r="Q83" s="2" t="s">
        <v>29</v>
      </c>
      <c r="R83" s="2"/>
      <c r="S83" s="2"/>
      <c r="AH83" s="196"/>
      <c r="AZ83" s="196"/>
    </row>
    <row r="84" spans="16:57" x14ac:dyDescent="0.35">
      <c r="P84" s="196"/>
      <c r="Q84" s="12" t="s">
        <v>18</v>
      </c>
      <c r="R84" s="15" t="s">
        <v>34</v>
      </c>
      <c r="S84" s="596" t="s">
        <v>198</v>
      </c>
      <c r="AH84" s="196"/>
      <c r="AZ84" s="196"/>
    </row>
    <row r="85" spans="16:57" x14ac:dyDescent="0.35">
      <c r="P85" s="196"/>
      <c r="Q85" s="12" t="s">
        <v>23</v>
      </c>
      <c r="R85" s="15" t="s">
        <v>42</v>
      </c>
      <c r="S85" s="596">
        <v>5.5514974000000002E-2</v>
      </c>
      <c r="AH85" s="196"/>
      <c r="AZ85" s="196"/>
    </row>
    <row r="86" spans="16:57" x14ac:dyDescent="0.35">
      <c r="P86" s="196"/>
      <c r="Q86" s="13" t="s">
        <v>25</v>
      </c>
      <c r="R86" s="2" t="s">
        <v>42</v>
      </c>
      <c r="S86" s="597">
        <v>5.1850741999999998E-2</v>
      </c>
      <c r="AH86" s="196"/>
      <c r="AZ86" s="196"/>
    </row>
    <row r="87" spans="16:57" x14ac:dyDescent="0.35">
      <c r="P87" s="196"/>
      <c r="Q87" s="13" t="s">
        <v>26</v>
      </c>
      <c r="R87" s="2" t="s">
        <v>42</v>
      </c>
      <c r="S87" s="597">
        <v>5.7247837000000003E-2</v>
      </c>
      <c r="AH87" s="196"/>
      <c r="AZ87" s="196"/>
    </row>
    <row r="88" spans="16:57" x14ac:dyDescent="0.35">
      <c r="P88" s="196"/>
      <c r="Q88" s="13" t="s">
        <v>27</v>
      </c>
      <c r="R88" s="2" t="s">
        <v>42</v>
      </c>
      <c r="S88" s="597">
        <v>6.2360539999999999E-2</v>
      </c>
      <c r="AH88" s="196"/>
      <c r="AZ88" s="196"/>
    </row>
    <row r="89" spans="16:57" x14ac:dyDescent="0.35">
      <c r="P89" s="196"/>
      <c r="Q89" s="13" t="s">
        <v>23</v>
      </c>
      <c r="R89" s="2" t="s">
        <v>43</v>
      </c>
      <c r="S89" s="597">
        <v>2.6459338999999998E-2</v>
      </c>
      <c r="AH89" s="196"/>
      <c r="AZ89" s="196"/>
    </row>
    <row r="90" spans="16:57" x14ac:dyDescent="0.35">
      <c r="P90" s="196"/>
      <c r="Q90" s="13" t="s">
        <v>25</v>
      </c>
      <c r="R90" s="2" t="s">
        <v>43</v>
      </c>
      <c r="S90" s="597">
        <v>2.0978145E-2</v>
      </c>
      <c r="AH90" s="196"/>
      <c r="AZ90" s="196"/>
    </row>
    <row r="91" spans="16:57" x14ac:dyDescent="0.35">
      <c r="P91" s="196"/>
      <c r="Q91" s="13" t="s">
        <v>26</v>
      </c>
      <c r="R91" s="2" t="s">
        <v>43</v>
      </c>
      <c r="S91" s="597">
        <v>1.4876907E-2</v>
      </c>
      <c r="AH91" s="196"/>
      <c r="AZ91" s="196"/>
    </row>
    <row r="92" spans="16:57" ht="15.5" x14ac:dyDescent="0.35">
      <c r="P92" s="196"/>
      <c r="Q92" s="13" t="s">
        <v>27</v>
      </c>
      <c r="R92" s="2" t="s">
        <v>43</v>
      </c>
      <c r="S92" s="597">
        <v>8.1780629999999993E-3</v>
      </c>
      <c r="AH92" s="196"/>
      <c r="AI92" s="11" t="s">
        <v>207</v>
      </c>
      <c r="AM92" s="11" t="s">
        <v>226</v>
      </c>
      <c r="AZ92" s="196"/>
      <c r="BA92" s="11" t="s">
        <v>215</v>
      </c>
      <c r="BE92" s="11" t="s">
        <v>231</v>
      </c>
    </row>
    <row r="93" spans="16:57" x14ac:dyDescent="0.35">
      <c r="P93" s="196"/>
      <c r="Q93" s="13" t="s">
        <v>23</v>
      </c>
      <c r="R93" s="2" t="s">
        <v>44</v>
      </c>
      <c r="S93" s="597">
        <v>2.8744562000000001E-2</v>
      </c>
      <c r="AH93" s="196"/>
      <c r="AI93" s="2" t="s">
        <v>30</v>
      </c>
      <c r="AJ93" s="2"/>
      <c r="AK93" s="2"/>
      <c r="AZ93" s="196"/>
      <c r="BA93" s="2" t="s">
        <v>30</v>
      </c>
      <c r="BB93" s="2"/>
      <c r="BC93" s="2"/>
    </row>
    <row r="94" spans="16:57" x14ac:dyDescent="0.35">
      <c r="P94" s="196"/>
      <c r="Q94" s="13" t="s">
        <v>25</v>
      </c>
      <c r="R94" s="2" t="s">
        <v>44</v>
      </c>
      <c r="S94" s="597">
        <v>1.9729730000000001E-2</v>
      </c>
      <c r="AH94" s="196"/>
      <c r="AI94" s="12" t="s">
        <v>18</v>
      </c>
      <c r="AJ94" s="15" t="s">
        <v>34</v>
      </c>
      <c r="AK94" s="614" t="s">
        <v>198</v>
      </c>
      <c r="AZ94" s="196"/>
      <c r="BA94" s="12" t="s">
        <v>18</v>
      </c>
      <c r="BB94" s="15" t="s">
        <v>193</v>
      </c>
      <c r="BC94" s="629" t="s">
        <v>198</v>
      </c>
    </row>
    <row r="95" spans="16:57" x14ac:dyDescent="0.35">
      <c r="P95" s="196"/>
      <c r="Q95" s="13" t="s">
        <v>26</v>
      </c>
      <c r="R95" s="2" t="s">
        <v>44</v>
      </c>
      <c r="S95" s="597">
        <v>3.3719537000000001E-2</v>
      </c>
      <c r="AH95" s="196"/>
      <c r="AI95" s="12" t="s">
        <v>23</v>
      </c>
      <c r="AJ95" s="15" t="s">
        <v>58</v>
      </c>
      <c r="AK95" s="614">
        <v>0.13087861000000001</v>
      </c>
      <c r="AZ95" s="196"/>
      <c r="BA95" s="12" t="s">
        <v>26</v>
      </c>
      <c r="BB95" s="15" t="s">
        <v>209</v>
      </c>
      <c r="BC95" s="629">
        <v>0.1</v>
      </c>
    </row>
    <row r="96" spans="16:57" x14ac:dyDescent="0.35">
      <c r="P96" s="196"/>
      <c r="Q96" s="13" t="s">
        <v>27</v>
      </c>
      <c r="R96" s="2" t="s">
        <v>44</v>
      </c>
      <c r="S96" s="597">
        <v>3.1004054E-2</v>
      </c>
      <c r="AH96" s="196"/>
      <c r="AI96" s="13" t="s">
        <v>25</v>
      </c>
      <c r="AJ96" s="2" t="s">
        <v>58</v>
      </c>
      <c r="AK96" s="615">
        <v>0.10293820200000001</v>
      </c>
      <c r="AZ96" s="196"/>
      <c r="BA96" s="13" t="s">
        <v>27</v>
      </c>
      <c r="BB96" s="2" t="s">
        <v>209</v>
      </c>
      <c r="BC96" s="630">
        <v>9.6000000000000002E-2</v>
      </c>
    </row>
    <row r="97" spans="16:55" x14ac:dyDescent="0.35">
      <c r="P97" s="196"/>
      <c r="Q97" s="13" t="s">
        <v>23</v>
      </c>
      <c r="R97" s="2" t="s">
        <v>45</v>
      </c>
      <c r="S97" s="597">
        <v>9.7661131999999998E-2</v>
      </c>
      <c r="AH97" s="196"/>
      <c r="AI97" s="13" t="s">
        <v>26</v>
      </c>
      <c r="AJ97" s="2" t="s">
        <v>58</v>
      </c>
      <c r="AK97" s="615">
        <v>0.108991057</v>
      </c>
      <c r="AZ97" s="196"/>
      <c r="BA97" s="13" t="s">
        <v>26</v>
      </c>
      <c r="BB97" s="2" t="s">
        <v>210</v>
      </c>
      <c r="BC97" s="630">
        <v>0.13400000000000001</v>
      </c>
    </row>
    <row r="98" spans="16:55" x14ac:dyDescent="0.35">
      <c r="P98" s="196"/>
      <c r="Q98" s="13" t="s">
        <v>25</v>
      </c>
      <c r="R98" s="2" t="s">
        <v>45</v>
      </c>
      <c r="S98" s="597">
        <v>8.7761600999999995E-2</v>
      </c>
      <c r="AH98" s="196"/>
      <c r="AI98" s="13" t="s">
        <v>27</v>
      </c>
      <c r="AJ98" s="2" t="s">
        <v>58</v>
      </c>
      <c r="AK98" s="615">
        <v>0.10910922100000001</v>
      </c>
      <c r="AZ98" s="196"/>
      <c r="BA98" s="13" t="s">
        <v>27</v>
      </c>
      <c r="BB98" s="2" t="s">
        <v>210</v>
      </c>
      <c r="BC98" s="630">
        <v>0.13300000000000001</v>
      </c>
    </row>
    <row r="99" spans="16:55" x14ac:dyDescent="0.35">
      <c r="P99" s="196"/>
      <c r="Q99" s="13" t="s">
        <v>26</v>
      </c>
      <c r="R99" s="2" t="s">
        <v>45</v>
      </c>
      <c r="S99" s="597">
        <v>8.9643010999999995E-2</v>
      </c>
      <c r="AH99" s="196"/>
      <c r="AI99" s="13" t="s">
        <v>23</v>
      </c>
      <c r="AJ99" s="2" t="s">
        <v>59</v>
      </c>
      <c r="AK99" s="615">
        <v>6.4823371000000005E-2</v>
      </c>
      <c r="AZ99" s="196"/>
      <c r="BA99" s="13" t="s">
        <v>26</v>
      </c>
      <c r="BB99" s="2" t="s">
        <v>211</v>
      </c>
      <c r="BC99" s="630">
        <v>0.182</v>
      </c>
    </row>
    <row r="100" spans="16:55" x14ac:dyDescent="0.35">
      <c r="P100" s="196"/>
      <c r="Q100" s="13" t="s">
        <v>27</v>
      </c>
      <c r="R100" s="2" t="s">
        <v>45</v>
      </c>
      <c r="S100" s="597">
        <v>8.6474896999999995E-2</v>
      </c>
      <c r="AH100" s="196"/>
      <c r="AI100" s="13" t="s">
        <v>25</v>
      </c>
      <c r="AJ100" s="2" t="s">
        <v>59</v>
      </c>
      <c r="AK100" s="615">
        <v>5.1727622000000001E-2</v>
      </c>
      <c r="AZ100" s="196"/>
      <c r="BA100" s="14" t="s">
        <v>27</v>
      </c>
      <c r="BB100" s="6" t="s">
        <v>211</v>
      </c>
      <c r="BC100" s="631">
        <v>0.14299999999999999</v>
      </c>
    </row>
    <row r="101" spans="16:55" x14ac:dyDescent="0.35">
      <c r="P101" s="196"/>
      <c r="Q101" s="13" t="s">
        <v>23</v>
      </c>
      <c r="R101" s="2" t="s">
        <v>31</v>
      </c>
      <c r="S101" s="597">
        <v>8.5522257000000004E-2</v>
      </c>
      <c r="AH101" s="196"/>
      <c r="AI101" s="13" t="s">
        <v>26</v>
      </c>
      <c r="AJ101" s="2" t="s">
        <v>59</v>
      </c>
      <c r="AK101" s="615">
        <v>9.0748588000000005E-2</v>
      </c>
      <c r="AZ101" s="196"/>
    </row>
    <row r="102" spans="16:55" x14ac:dyDescent="0.35">
      <c r="P102" s="196"/>
      <c r="Q102" s="13" t="s">
        <v>25</v>
      </c>
      <c r="R102" s="2" t="s">
        <v>31</v>
      </c>
      <c r="S102" s="597">
        <v>7.6984602999999999E-2</v>
      </c>
      <c r="AH102" s="196"/>
      <c r="AI102" s="14" t="s">
        <v>27</v>
      </c>
      <c r="AJ102" s="6" t="s">
        <v>59</v>
      </c>
      <c r="AK102" s="616">
        <v>7.8931067999999993E-2</v>
      </c>
      <c r="AZ102" s="196"/>
    </row>
    <row r="103" spans="16:55" x14ac:dyDescent="0.35">
      <c r="P103" s="196"/>
      <c r="Q103" s="13" t="s">
        <v>26</v>
      </c>
      <c r="R103" s="2" t="s">
        <v>31</v>
      </c>
      <c r="S103" s="597">
        <v>7.9217731E-2</v>
      </c>
      <c r="AH103" s="196"/>
      <c r="AZ103" s="196"/>
    </row>
    <row r="104" spans="16:55" x14ac:dyDescent="0.35">
      <c r="P104" s="196"/>
      <c r="Q104" s="14" t="s">
        <v>27</v>
      </c>
      <c r="R104" s="6" t="s">
        <v>31</v>
      </c>
      <c r="S104" s="598">
        <v>7.8290705000000002E-2</v>
      </c>
      <c r="AH104" s="196"/>
      <c r="AZ104" s="196"/>
    </row>
    <row r="105" spans="16:55" x14ac:dyDescent="0.35">
      <c r="P105" s="196"/>
      <c r="AH105" s="196"/>
      <c r="AZ105" s="196"/>
    </row>
    <row r="106" spans="16:55" x14ac:dyDescent="0.35">
      <c r="P106" s="196"/>
      <c r="AH106" s="196"/>
      <c r="AZ106" s="196"/>
    </row>
    <row r="107" spans="16:55" x14ac:dyDescent="0.35">
      <c r="P107" s="196"/>
      <c r="AH107" s="196"/>
      <c r="AZ107" s="196"/>
    </row>
    <row r="108" spans="16:55" ht="15.5" x14ac:dyDescent="0.35">
      <c r="P108" s="196"/>
      <c r="Q108" s="11" t="s">
        <v>202</v>
      </c>
      <c r="U108" s="11" t="s">
        <v>221</v>
      </c>
      <c r="AH108" s="196"/>
      <c r="AZ108" s="196"/>
    </row>
    <row r="109" spans="16:55" x14ac:dyDescent="0.35">
      <c r="P109" s="196"/>
      <c r="Q109" s="2" t="s">
        <v>30</v>
      </c>
      <c r="R109" s="2"/>
      <c r="S109" s="2"/>
      <c r="AH109" s="196"/>
      <c r="AZ109" s="196"/>
    </row>
    <row r="110" spans="16:55" x14ac:dyDescent="0.35">
      <c r="P110" s="196"/>
      <c r="Q110" s="12" t="s">
        <v>18</v>
      </c>
      <c r="R110" s="15" t="s">
        <v>34</v>
      </c>
      <c r="S110" s="599" t="s">
        <v>198</v>
      </c>
      <c r="AH110" s="196"/>
      <c r="AZ110" s="196"/>
    </row>
    <row r="111" spans="16:55" x14ac:dyDescent="0.35">
      <c r="P111" s="196"/>
      <c r="Q111" s="12" t="s">
        <v>23</v>
      </c>
      <c r="R111" s="15" t="s">
        <v>42</v>
      </c>
      <c r="S111" s="599">
        <v>0.101234922</v>
      </c>
      <c r="AH111" s="196"/>
      <c r="AZ111" s="196"/>
    </row>
    <row r="112" spans="16:55" x14ac:dyDescent="0.35">
      <c r="P112" s="196"/>
      <c r="Q112" s="13" t="s">
        <v>25</v>
      </c>
      <c r="R112" s="2" t="s">
        <v>42</v>
      </c>
      <c r="S112" s="600">
        <v>6.524916E-2</v>
      </c>
      <c r="AH112" s="196"/>
      <c r="AZ112" s="196"/>
    </row>
    <row r="113" spans="16:52" x14ac:dyDescent="0.35">
      <c r="P113" s="196"/>
      <c r="Q113" s="13" t="s">
        <v>26</v>
      </c>
      <c r="R113" s="2" t="s">
        <v>42</v>
      </c>
      <c r="S113" s="600">
        <v>8.4974648999999999E-2</v>
      </c>
      <c r="AH113" s="196"/>
      <c r="AZ113" s="196"/>
    </row>
    <row r="114" spans="16:52" x14ac:dyDescent="0.35">
      <c r="P114" s="196"/>
      <c r="Q114" s="13" t="s">
        <v>27</v>
      </c>
      <c r="R114" s="2" t="s">
        <v>42</v>
      </c>
      <c r="S114" s="600">
        <v>8.8161612E-2</v>
      </c>
      <c r="AH114" s="196"/>
      <c r="AZ114" s="196"/>
    </row>
    <row r="115" spans="16:52" x14ac:dyDescent="0.35">
      <c r="P115" s="196"/>
      <c r="Q115" s="13" t="s">
        <v>23</v>
      </c>
      <c r="R115" s="2" t="s">
        <v>43</v>
      </c>
      <c r="S115" s="600">
        <v>1.4338135E-2</v>
      </c>
      <c r="AH115" s="196"/>
      <c r="AZ115" s="196"/>
    </row>
    <row r="116" spans="16:52" x14ac:dyDescent="0.35">
      <c r="P116" s="196"/>
      <c r="Q116" s="13" t="s">
        <v>25</v>
      </c>
      <c r="R116" s="2" t="s">
        <v>43</v>
      </c>
      <c r="S116" s="600">
        <v>1.0932522E-2</v>
      </c>
      <c r="AH116" s="196"/>
      <c r="AZ116" s="196"/>
    </row>
    <row r="117" spans="16:52" x14ac:dyDescent="0.35">
      <c r="P117" s="196"/>
      <c r="Q117" s="13" t="s">
        <v>26</v>
      </c>
      <c r="R117" s="2" t="s">
        <v>43</v>
      </c>
      <c r="S117" s="600">
        <v>1.1915078000000001E-2</v>
      </c>
      <c r="AH117" s="196"/>
      <c r="AZ117" s="196"/>
    </row>
    <row r="118" spans="16:52" x14ac:dyDescent="0.35">
      <c r="P118" s="196"/>
      <c r="Q118" s="13" t="s">
        <v>27</v>
      </c>
      <c r="R118" s="2" t="s">
        <v>43</v>
      </c>
      <c r="S118" s="600">
        <v>7.7075529999999998E-3</v>
      </c>
      <c r="AH118" s="196"/>
      <c r="AZ118" s="196"/>
    </row>
    <row r="119" spans="16:52" x14ac:dyDescent="0.35">
      <c r="P119" s="196"/>
      <c r="Q119" s="13" t="s">
        <v>23</v>
      </c>
      <c r="R119" s="2" t="s">
        <v>44</v>
      </c>
      <c r="S119" s="600">
        <v>2.0929140999999998E-2</v>
      </c>
      <c r="AH119" s="196"/>
      <c r="AZ119" s="196"/>
    </row>
    <row r="120" spans="16:52" x14ac:dyDescent="0.35">
      <c r="P120" s="196"/>
      <c r="Q120" s="13" t="s">
        <v>25</v>
      </c>
      <c r="R120" s="2" t="s">
        <v>44</v>
      </c>
      <c r="S120" s="600">
        <v>1.6716063999999999E-2</v>
      </c>
      <c r="AH120" s="196"/>
      <c r="AZ120" s="196"/>
    </row>
    <row r="121" spans="16:52" x14ac:dyDescent="0.35">
      <c r="P121" s="196"/>
      <c r="Q121" s="13" t="s">
        <v>26</v>
      </c>
      <c r="R121" s="2" t="s">
        <v>44</v>
      </c>
      <c r="S121" s="600">
        <v>9.1455399000000007E-2</v>
      </c>
      <c r="AH121" s="196"/>
      <c r="AZ121" s="196"/>
    </row>
    <row r="122" spans="16:52" x14ac:dyDescent="0.35">
      <c r="P122" s="196"/>
      <c r="Q122" s="13" t="s">
        <v>27</v>
      </c>
      <c r="R122" s="2" t="s">
        <v>44</v>
      </c>
      <c r="S122" s="600">
        <v>7.4983170000000002E-2</v>
      </c>
      <c r="AH122" s="196"/>
      <c r="AZ122" s="196"/>
    </row>
    <row r="123" spans="16:52" x14ac:dyDescent="0.35">
      <c r="P123" s="196"/>
      <c r="Q123" s="13" t="s">
        <v>23</v>
      </c>
      <c r="R123" s="2" t="s">
        <v>45</v>
      </c>
      <c r="S123" s="600">
        <v>0.11870415600000001</v>
      </c>
      <c r="AH123" s="196"/>
      <c r="AZ123" s="196"/>
    </row>
    <row r="124" spans="16:52" x14ac:dyDescent="0.35">
      <c r="P124" s="196"/>
      <c r="Q124" s="13" t="s">
        <v>25</v>
      </c>
      <c r="R124" s="2" t="s">
        <v>45</v>
      </c>
      <c r="S124" s="600">
        <v>9.8830824999999997E-2</v>
      </c>
      <c r="AH124" s="196"/>
      <c r="AZ124" s="196"/>
    </row>
    <row r="125" spans="16:52" x14ac:dyDescent="0.35">
      <c r="P125" s="196"/>
      <c r="Q125" s="13" t="s">
        <v>26</v>
      </c>
      <c r="R125" s="2" t="s">
        <v>45</v>
      </c>
      <c r="S125" s="600">
        <v>0.13947828700000001</v>
      </c>
      <c r="AH125" s="196"/>
      <c r="AZ125" s="196"/>
    </row>
    <row r="126" spans="16:52" x14ac:dyDescent="0.35">
      <c r="P126" s="196"/>
      <c r="Q126" s="13" t="s">
        <v>27</v>
      </c>
      <c r="R126" s="2" t="s">
        <v>45</v>
      </c>
      <c r="S126" s="600">
        <v>0.107363895</v>
      </c>
      <c r="AH126" s="196"/>
      <c r="AZ126" s="196"/>
    </row>
    <row r="127" spans="16:52" x14ac:dyDescent="0.35">
      <c r="P127" s="196"/>
      <c r="Q127" s="13" t="s">
        <v>23</v>
      </c>
      <c r="R127" s="2" t="s">
        <v>31</v>
      </c>
      <c r="S127" s="600">
        <v>0.112103273</v>
      </c>
      <c r="AH127" s="196"/>
      <c r="AZ127" s="196"/>
    </row>
    <row r="128" spans="16:52" x14ac:dyDescent="0.35">
      <c r="P128" s="196"/>
      <c r="Q128" s="13" t="s">
        <v>25</v>
      </c>
      <c r="R128" s="2" t="s">
        <v>31</v>
      </c>
      <c r="S128" s="600">
        <v>8.7275431000000001E-2</v>
      </c>
      <c r="AH128" s="196"/>
      <c r="AZ128" s="196"/>
    </row>
    <row r="129" spans="16:52" x14ac:dyDescent="0.35">
      <c r="P129" s="196"/>
      <c r="Q129" s="13" t="s">
        <v>26</v>
      </c>
      <c r="R129" s="2" t="s">
        <v>31</v>
      </c>
      <c r="S129" s="600">
        <v>0.10353649400000001</v>
      </c>
      <c r="AH129" s="196"/>
      <c r="AZ129" s="196"/>
    </row>
    <row r="130" spans="16:52" x14ac:dyDescent="0.35">
      <c r="P130" s="196"/>
      <c r="Q130" s="14" t="s">
        <v>27</v>
      </c>
      <c r="R130" s="6" t="s">
        <v>31</v>
      </c>
      <c r="S130" s="601">
        <v>9.9184060000000004E-2</v>
      </c>
      <c r="AH130" s="196"/>
      <c r="AZ130" s="196"/>
    </row>
  </sheetData>
  <pageMargins left="0.70866141732283472" right="0.70866141732283472" top="0.74803149606299213" bottom="0.74803149606299213" header="0.31496062992125984" footer="0.31496062992125984"/>
  <pageSetup paperSize="9" scale="58" orientation="landscape" horizontalDpi="300" verticalDpi="300" r:id="rId1"/>
  <colBreaks count="3" manualBreakCount="3">
    <brk id="16" max="1048575" man="1"/>
    <brk id="34" max="1048575" man="1"/>
    <brk id="5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150"/>
  <sheetViews>
    <sheetView showGridLines="0" zoomScaleNormal="100" zoomScaleSheetLayoutView="40" workbookViewId="0"/>
  </sheetViews>
  <sheetFormatPr defaultColWidth="10.90625" defaultRowHeight="14.5" x14ac:dyDescent="0.35"/>
  <cols>
    <col min="1" max="3" width="14.08984375" customWidth="1"/>
    <col min="4" max="15" width="9.1796875" customWidth="1"/>
    <col min="16" max="16" width="20.7265625" customWidth="1"/>
    <col min="17" max="17" width="9.1796875" customWidth="1"/>
    <col min="18" max="20" width="14.08984375" customWidth="1"/>
    <col min="21" max="36" width="9.1796875" customWidth="1"/>
    <col min="37" max="37" width="15.7265625" customWidth="1"/>
    <col min="38" max="38" width="9.1796875" customWidth="1"/>
    <col min="39" max="41" width="14.08984375" customWidth="1"/>
    <col min="42" max="51" width="9.1796875" customWidth="1"/>
    <col min="52" max="52" width="70.7265625" customWidth="1"/>
    <col min="53" max="200" width="9.1796875" customWidth="1"/>
  </cols>
  <sheetData>
    <row r="1" spans="1:43" ht="20" x14ac:dyDescent="0.4">
      <c r="A1" s="9" t="s">
        <v>232</v>
      </c>
      <c r="Q1" s="196"/>
      <c r="AL1" s="196"/>
    </row>
    <row r="2" spans="1:43" ht="20" x14ac:dyDescent="0.4">
      <c r="A2" s="10" t="s">
        <v>10</v>
      </c>
      <c r="Q2" s="196"/>
      <c r="R2" s="10" t="s">
        <v>233</v>
      </c>
      <c r="AL2" s="196"/>
      <c r="AM2" s="10" t="s">
        <v>234</v>
      </c>
    </row>
    <row r="3" spans="1:43" x14ac:dyDescent="0.35">
      <c r="Q3" s="196"/>
      <c r="AL3" s="196"/>
    </row>
    <row r="4" spans="1:43" ht="15.5" x14ac:dyDescent="0.35">
      <c r="A4" s="11" t="s">
        <v>235</v>
      </c>
      <c r="E4" s="11" t="s">
        <v>247</v>
      </c>
      <c r="Q4" s="196"/>
      <c r="R4" s="11" t="s">
        <v>236</v>
      </c>
      <c r="V4" s="11" t="s">
        <v>248</v>
      </c>
      <c r="AL4" s="196"/>
      <c r="AM4" s="11" t="s">
        <v>241</v>
      </c>
      <c r="AQ4" s="11" t="s">
        <v>253</v>
      </c>
    </row>
    <row r="5" spans="1:43" x14ac:dyDescent="0.35">
      <c r="A5" s="2" t="s">
        <v>10</v>
      </c>
      <c r="B5" s="2"/>
      <c r="C5" s="2"/>
      <c r="Q5" s="196"/>
      <c r="R5" s="2" t="s">
        <v>33</v>
      </c>
      <c r="S5" s="2"/>
      <c r="T5" s="2"/>
      <c r="AL5" s="196"/>
      <c r="AM5" s="2" t="s">
        <v>33</v>
      </c>
      <c r="AN5" s="2"/>
      <c r="AO5" s="2"/>
    </row>
    <row r="6" spans="1:43" x14ac:dyDescent="0.35">
      <c r="A6" s="12" t="s">
        <v>18</v>
      </c>
      <c r="B6" s="15" t="s">
        <v>19</v>
      </c>
      <c r="C6" s="632" t="s">
        <v>198</v>
      </c>
      <c r="Q6" s="196"/>
      <c r="R6" s="12" t="s">
        <v>18</v>
      </c>
      <c r="S6" s="15" t="s">
        <v>34</v>
      </c>
      <c r="T6" s="635" t="s">
        <v>198</v>
      </c>
      <c r="AL6" s="196"/>
      <c r="AM6" s="650" t="s">
        <v>18</v>
      </c>
      <c r="AN6" s="15" t="s">
        <v>34</v>
      </c>
      <c r="AO6" s="653" t="s">
        <v>198</v>
      </c>
    </row>
    <row r="7" spans="1:43" x14ac:dyDescent="0.35">
      <c r="A7" s="12" t="s">
        <v>23</v>
      </c>
      <c r="B7" s="15" t="s">
        <v>24</v>
      </c>
      <c r="C7" s="632">
        <v>0.69386287800000002</v>
      </c>
      <c r="Q7" s="196"/>
      <c r="R7" s="12" t="s">
        <v>23</v>
      </c>
      <c r="S7" s="15" t="s">
        <v>42</v>
      </c>
      <c r="T7" s="635">
        <v>0.62957297999999995</v>
      </c>
      <c r="AL7" s="196"/>
      <c r="AM7" s="650">
        <v>43647</v>
      </c>
      <c r="AN7" s="15" t="s">
        <v>42</v>
      </c>
      <c r="AO7" s="653">
        <v>0.877</v>
      </c>
    </row>
    <row r="8" spans="1:43" x14ac:dyDescent="0.35">
      <c r="A8" s="13" t="s">
        <v>25</v>
      </c>
      <c r="B8" s="2" t="s">
        <v>24</v>
      </c>
      <c r="C8" s="633">
        <v>0.64539981199999996</v>
      </c>
      <c r="Q8" s="196"/>
      <c r="R8" s="13" t="s">
        <v>25</v>
      </c>
      <c r="S8" s="2" t="s">
        <v>42</v>
      </c>
      <c r="T8" s="636">
        <v>0.578718815</v>
      </c>
      <c r="AL8" s="196"/>
      <c r="AM8" s="651">
        <v>44013</v>
      </c>
      <c r="AN8" s="2" t="s">
        <v>42</v>
      </c>
      <c r="AO8" s="654">
        <v>0.91500000000000004</v>
      </c>
    </row>
    <row r="9" spans="1:43" x14ac:dyDescent="0.35">
      <c r="A9" s="13" t="s">
        <v>26</v>
      </c>
      <c r="B9" s="2" t="s">
        <v>24</v>
      </c>
      <c r="C9" s="633">
        <v>0.44433924600000002</v>
      </c>
      <c r="Q9" s="196"/>
      <c r="R9" s="13" t="s">
        <v>26</v>
      </c>
      <c r="S9" s="2" t="s">
        <v>42</v>
      </c>
      <c r="T9" s="636">
        <v>0.37337358100000001</v>
      </c>
      <c r="AL9" s="196"/>
      <c r="AM9" s="651">
        <v>44378</v>
      </c>
      <c r="AN9" s="2" t="s">
        <v>42</v>
      </c>
      <c r="AO9" s="654">
        <v>0.92600000000000005</v>
      </c>
    </row>
    <row r="10" spans="1:43" x14ac:dyDescent="0.35">
      <c r="A10" s="13" t="s">
        <v>27</v>
      </c>
      <c r="B10" s="2" t="s">
        <v>24</v>
      </c>
      <c r="C10" s="633">
        <v>0.290549367</v>
      </c>
      <c r="Q10" s="196"/>
      <c r="R10" s="13" t="s">
        <v>27</v>
      </c>
      <c r="S10" s="2" t="s">
        <v>42</v>
      </c>
      <c r="T10" s="636">
        <v>0.24488643199999999</v>
      </c>
      <c r="AL10" s="196"/>
      <c r="AM10" s="651">
        <v>43647</v>
      </c>
      <c r="AN10" s="2" t="s">
        <v>43</v>
      </c>
      <c r="AO10" s="654">
        <v>0.73699999999999999</v>
      </c>
    </row>
    <row r="11" spans="1:43" x14ac:dyDescent="0.35">
      <c r="A11" s="13" t="s">
        <v>23</v>
      </c>
      <c r="B11" s="2" t="s">
        <v>28</v>
      </c>
      <c r="C11" s="633">
        <v>0.64042141100000005</v>
      </c>
      <c r="Q11" s="196"/>
      <c r="R11" s="13" t="s">
        <v>23</v>
      </c>
      <c r="S11" s="2" t="s">
        <v>43</v>
      </c>
      <c r="T11" s="636">
        <v>0.31952529200000002</v>
      </c>
      <c r="AL11" s="196"/>
      <c r="AM11" s="651">
        <v>44013</v>
      </c>
      <c r="AN11" s="2" t="s">
        <v>43</v>
      </c>
      <c r="AO11" s="654">
        <v>0.82399999999999995</v>
      </c>
    </row>
    <row r="12" spans="1:43" x14ac:dyDescent="0.35">
      <c r="A12" s="13" t="s">
        <v>25</v>
      </c>
      <c r="B12" s="2" t="s">
        <v>28</v>
      </c>
      <c r="C12" s="633">
        <v>0.56296406899999996</v>
      </c>
      <c r="Q12" s="196"/>
      <c r="R12" s="13" t="s">
        <v>25</v>
      </c>
      <c r="S12" s="2" t="s">
        <v>43</v>
      </c>
      <c r="T12" s="636">
        <v>0.294800387</v>
      </c>
      <c r="AL12" s="196"/>
      <c r="AM12" s="651">
        <v>44378</v>
      </c>
      <c r="AN12" s="2" t="s">
        <v>43</v>
      </c>
      <c r="AO12" s="654">
        <v>0.86399999999999999</v>
      </c>
    </row>
    <row r="13" spans="1:43" x14ac:dyDescent="0.35">
      <c r="A13" s="13" t="s">
        <v>26</v>
      </c>
      <c r="B13" s="2" t="s">
        <v>28</v>
      </c>
      <c r="C13" s="633">
        <v>0.308836477</v>
      </c>
      <c r="Q13" s="196"/>
      <c r="R13" s="13" t="s">
        <v>26</v>
      </c>
      <c r="S13" s="2" t="s">
        <v>43</v>
      </c>
      <c r="T13" s="636">
        <v>0.22128488800000001</v>
      </c>
      <c r="AL13" s="196"/>
      <c r="AM13" s="651">
        <v>43647</v>
      </c>
      <c r="AN13" s="2" t="s">
        <v>242</v>
      </c>
      <c r="AO13" s="654">
        <v>0.7</v>
      </c>
    </row>
    <row r="14" spans="1:43" x14ac:dyDescent="0.35">
      <c r="A14" s="13" t="s">
        <v>27</v>
      </c>
      <c r="B14" s="2" t="s">
        <v>28</v>
      </c>
      <c r="C14" s="633">
        <v>0.19451063900000001</v>
      </c>
      <c r="Q14" s="196"/>
      <c r="R14" s="13" t="s">
        <v>27</v>
      </c>
      <c r="S14" s="2" t="s">
        <v>43</v>
      </c>
      <c r="T14" s="636">
        <v>0.15157822200000001</v>
      </c>
      <c r="AL14" s="196"/>
      <c r="AM14" s="651">
        <v>44013</v>
      </c>
      <c r="AN14" s="2" t="s">
        <v>242</v>
      </c>
      <c r="AO14" s="654">
        <v>0.82899999999999996</v>
      </c>
    </row>
    <row r="15" spans="1:43" x14ac:dyDescent="0.35">
      <c r="A15" s="13" t="s">
        <v>23</v>
      </c>
      <c r="B15" s="2" t="s">
        <v>29</v>
      </c>
      <c r="C15" s="633">
        <v>0.66178148599999997</v>
      </c>
      <c r="Q15" s="196"/>
      <c r="R15" s="13" t="s">
        <v>23</v>
      </c>
      <c r="S15" s="2" t="s">
        <v>44</v>
      </c>
      <c r="T15" s="636">
        <v>0.522328389</v>
      </c>
      <c r="AL15" s="196"/>
      <c r="AM15" s="651">
        <v>44378</v>
      </c>
      <c r="AN15" s="2" t="s">
        <v>242</v>
      </c>
      <c r="AO15" s="654">
        <v>0.876</v>
      </c>
    </row>
    <row r="16" spans="1:43" x14ac:dyDescent="0.35">
      <c r="A16" s="13" t="s">
        <v>25</v>
      </c>
      <c r="B16" s="2" t="s">
        <v>29</v>
      </c>
      <c r="C16" s="633">
        <v>0.60270152799999999</v>
      </c>
      <c r="Q16" s="196"/>
      <c r="R16" s="13" t="s">
        <v>25</v>
      </c>
      <c r="S16" s="2" t="s">
        <v>44</v>
      </c>
      <c r="T16" s="636">
        <v>0.50317793499999997</v>
      </c>
      <c r="AL16" s="196"/>
      <c r="AM16" s="651">
        <v>43647</v>
      </c>
      <c r="AN16" s="2" t="s">
        <v>45</v>
      </c>
      <c r="AO16" s="654">
        <v>0.85699999999999998</v>
      </c>
    </row>
    <row r="17" spans="1:43" x14ac:dyDescent="0.35">
      <c r="A17" s="13" t="s">
        <v>26</v>
      </c>
      <c r="B17" s="2" t="s">
        <v>29</v>
      </c>
      <c r="C17" s="633">
        <v>0.423749247</v>
      </c>
      <c r="Q17" s="196"/>
      <c r="R17" s="13" t="s">
        <v>26</v>
      </c>
      <c r="S17" s="2" t="s">
        <v>44</v>
      </c>
      <c r="T17" s="636">
        <v>0.32574569799999997</v>
      </c>
      <c r="AL17" s="196"/>
      <c r="AM17" s="651">
        <v>44013</v>
      </c>
      <c r="AN17" s="2" t="s">
        <v>45</v>
      </c>
      <c r="AO17" s="654">
        <v>0.88400000000000001</v>
      </c>
    </row>
    <row r="18" spans="1:43" x14ac:dyDescent="0.35">
      <c r="A18" s="13" t="s">
        <v>27</v>
      </c>
      <c r="B18" s="2" t="s">
        <v>29</v>
      </c>
      <c r="C18" s="633">
        <v>0.31831789399999999</v>
      </c>
      <c r="Q18" s="196"/>
      <c r="R18" s="13" t="s">
        <v>27</v>
      </c>
      <c r="S18" s="2" t="s">
        <v>44</v>
      </c>
      <c r="T18" s="636">
        <v>0.16291069799999999</v>
      </c>
      <c r="AL18" s="196"/>
      <c r="AM18" s="651">
        <v>44378</v>
      </c>
      <c r="AN18" s="2" t="s">
        <v>45</v>
      </c>
      <c r="AO18" s="654">
        <v>0.89900000000000002</v>
      </c>
    </row>
    <row r="19" spans="1:43" x14ac:dyDescent="0.35">
      <c r="A19" s="13" t="s">
        <v>23</v>
      </c>
      <c r="B19" s="2" t="s">
        <v>30</v>
      </c>
      <c r="C19" s="633">
        <v>0.54244702700000003</v>
      </c>
      <c r="Q19" s="196"/>
      <c r="R19" s="13" t="s">
        <v>23</v>
      </c>
      <c r="S19" s="2" t="s">
        <v>45</v>
      </c>
      <c r="T19" s="636">
        <v>0.64935204499999999</v>
      </c>
      <c r="AL19" s="196"/>
      <c r="AM19" s="651">
        <v>43647</v>
      </c>
      <c r="AN19" s="2" t="s">
        <v>31</v>
      </c>
      <c r="AO19" s="654">
        <v>0.85699999999999998</v>
      </c>
    </row>
    <row r="20" spans="1:43" x14ac:dyDescent="0.35">
      <c r="A20" s="13" t="s">
        <v>25</v>
      </c>
      <c r="B20" s="2" t="s">
        <v>30</v>
      </c>
      <c r="C20" s="633">
        <v>0.50636864000000004</v>
      </c>
      <c r="Q20" s="196"/>
      <c r="R20" s="13" t="s">
        <v>25</v>
      </c>
      <c r="S20" s="2" t="s">
        <v>45</v>
      </c>
      <c r="T20" s="636">
        <v>0.58578226499999997</v>
      </c>
      <c r="AL20" s="196"/>
      <c r="AM20" s="651">
        <v>44013</v>
      </c>
      <c r="AN20" s="2" t="s">
        <v>31</v>
      </c>
      <c r="AO20" s="654">
        <v>0.89300000000000002</v>
      </c>
    </row>
    <row r="21" spans="1:43" x14ac:dyDescent="0.35">
      <c r="A21" s="13" t="s">
        <v>26</v>
      </c>
      <c r="B21" s="2" t="s">
        <v>30</v>
      </c>
      <c r="C21" s="633">
        <v>0.31513274499999999</v>
      </c>
      <c r="Q21" s="196"/>
      <c r="R21" s="13" t="s">
        <v>26</v>
      </c>
      <c r="S21" s="2" t="s">
        <v>45</v>
      </c>
      <c r="T21" s="636">
        <v>0.35697145499999999</v>
      </c>
      <c r="AL21" s="196"/>
      <c r="AM21" s="652">
        <v>44378</v>
      </c>
      <c r="AN21" s="6" t="s">
        <v>31</v>
      </c>
      <c r="AO21" s="655">
        <v>0.90700000000000003</v>
      </c>
    </row>
    <row r="22" spans="1:43" x14ac:dyDescent="0.35">
      <c r="A22" s="13" t="s">
        <v>27</v>
      </c>
      <c r="B22" s="2" t="s">
        <v>30</v>
      </c>
      <c r="C22" s="633">
        <v>0.21047006800000001</v>
      </c>
      <c r="Q22" s="196"/>
      <c r="R22" s="13" t="s">
        <v>27</v>
      </c>
      <c r="S22" s="2" t="s">
        <v>45</v>
      </c>
      <c r="T22" s="636">
        <v>0.242634191</v>
      </c>
      <c r="AL22" s="196"/>
    </row>
    <row r="23" spans="1:43" x14ac:dyDescent="0.35">
      <c r="A23" s="13" t="s">
        <v>23</v>
      </c>
      <c r="B23" s="2" t="s">
        <v>31</v>
      </c>
      <c r="C23" s="633">
        <v>0.64514164699999998</v>
      </c>
      <c r="Q23" s="196"/>
      <c r="R23" s="13" t="s">
        <v>23</v>
      </c>
      <c r="S23" s="2" t="s">
        <v>31</v>
      </c>
      <c r="T23" s="636">
        <v>0.64514164699999998</v>
      </c>
      <c r="AL23" s="196"/>
    </row>
    <row r="24" spans="1:43" x14ac:dyDescent="0.35">
      <c r="A24" s="13" t="s">
        <v>25</v>
      </c>
      <c r="B24" s="2" t="s">
        <v>31</v>
      </c>
      <c r="C24" s="633">
        <v>0.58463661300000003</v>
      </c>
      <c r="Q24" s="196"/>
      <c r="R24" s="13" t="s">
        <v>25</v>
      </c>
      <c r="S24" s="2" t="s">
        <v>31</v>
      </c>
      <c r="T24" s="636">
        <v>0.58463661300000003</v>
      </c>
      <c r="AL24" s="196"/>
    </row>
    <row r="25" spans="1:43" x14ac:dyDescent="0.35">
      <c r="A25" s="13" t="s">
        <v>26</v>
      </c>
      <c r="B25" s="2" t="s">
        <v>31</v>
      </c>
      <c r="C25" s="633">
        <v>0.36634504000000001</v>
      </c>
      <c r="Q25" s="196"/>
      <c r="R25" s="13" t="s">
        <v>26</v>
      </c>
      <c r="S25" s="2" t="s">
        <v>31</v>
      </c>
      <c r="T25" s="636">
        <v>0.36634504000000001</v>
      </c>
      <c r="AL25" s="196"/>
    </row>
    <row r="26" spans="1:43" ht="15.5" x14ac:dyDescent="0.35">
      <c r="A26" s="14" t="s">
        <v>27</v>
      </c>
      <c r="B26" s="6" t="s">
        <v>31</v>
      </c>
      <c r="C26" s="634">
        <v>0.240279297</v>
      </c>
      <c r="Q26" s="196"/>
      <c r="R26" s="14" t="s">
        <v>27</v>
      </c>
      <c r="S26" s="6" t="s">
        <v>31</v>
      </c>
      <c r="T26" s="637">
        <v>0.240279297</v>
      </c>
      <c r="AL26" s="196"/>
      <c r="AM26" s="11" t="s">
        <v>243</v>
      </c>
      <c r="AQ26" s="11" t="s">
        <v>254</v>
      </c>
    </row>
    <row r="27" spans="1:43" x14ac:dyDescent="0.35">
      <c r="Q27" s="196"/>
      <c r="AL27" s="196"/>
      <c r="AM27" s="2" t="s">
        <v>24</v>
      </c>
      <c r="AN27" s="2"/>
      <c r="AO27" s="2"/>
    </row>
    <row r="28" spans="1:43" x14ac:dyDescent="0.35">
      <c r="Q28" s="196"/>
      <c r="AL28" s="196"/>
      <c r="AM28" s="656" t="s">
        <v>18</v>
      </c>
      <c r="AN28" s="15" t="s">
        <v>34</v>
      </c>
      <c r="AO28" s="659" t="s">
        <v>198</v>
      </c>
    </row>
    <row r="29" spans="1:43" x14ac:dyDescent="0.35">
      <c r="Q29" s="196"/>
      <c r="AL29" s="196"/>
      <c r="AM29" s="656">
        <v>43647</v>
      </c>
      <c r="AN29" s="15" t="s">
        <v>42</v>
      </c>
      <c r="AO29" s="659">
        <v>0.89400000000000002</v>
      </c>
    </row>
    <row r="30" spans="1:43" ht="15.5" x14ac:dyDescent="0.35">
      <c r="Q30" s="196"/>
      <c r="R30" s="11" t="s">
        <v>237</v>
      </c>
      <c r="V30" s="11" t="s">
        <v>249</v>
      </c>
      <c r="AL30" s="196"/>
      <c r="AM30" s="657">
        <v>44013</v>
      </c>
      <c r="AN30" s="2" t="s">
        <v>42</v>
      </c>
      <c r="AO30" s="660">
        <v>0.93400000000000005</v>
      </c>
    </row>
    <row r="31" spans="1:43" x14ac:dyDescent="0.35">
      <c r="Q31" s="196"/>
      <c r="R31" s="2" t="s">
        <v>24</v>
      </c>
      <c r="S31" s="2"/>
      <c r="T31" s="2"/>
      <c r="AL31" s="196"/>
      <c r="AM31" s="657">
        <v>44378</v>
      </c>
      <c r="AN31" s="2" t="s">
        <v>42</v>
      </c>
      <c r="AO31" s="660">
        <v>0.93100000000000005</v>
      </c>
    </row>
    <row r="32" spans="1:43" x14ac:dyDescent="0.35">
      <c r="Q32" s="196"/>
      <c r="R32" s="12" t="s">
        <v>18</v>
      </c>
      <c r="S32" s="15" t="s">
        <v>34</v>
      </c>
      <c r="T32" s="638" t="s">
        <v>198</v>
      </c>
      <c r="AL32" s="196"/>
      <c r="AM32" s="657">
        <v>43647</v>
      </c>
      <c r="AN32" s="2" t="s">
        <v>43</v>
      </c>
      <c r="AO32" s="660">
        <v>0.71399999999999997</v>
      </c>
    </row>
    <row r="33" spans="17:43" x14ac:dyDescent="0.35">
      <c r="Q33" s="196"/>
      <c r="R33" s="12" t="s">
        <v>23</v>
      </c>
      <c r="S33" s="15" t="s">
        <v>42</v>
      </c>
      <c r="T33" s="638">
        <v>0.69656682599999997</v>
      </c>
      <c r="AL33" s="196"/>
      <c r="AM33" s="657">
        <v>44013</v>
      </c>
      <c r="AN33" s="2" t="s">
        <v>43</v>
      </c>
      <c r="AO33" s="660">
        <v>0.83</v>
      </c>
    </row>
    <row r="34" spans="17:43" x14ac:dyDescent="0.35">
      <c r="Q34" s="196"/>
      <c r="R34" s="13" t="s">
        <v>25</v>
      </c>
      <c r="S34" s="2" t="s">
        <v>42</v>
      </c>
      <c r="T34" s="639">
        <v>0.64952314600000005</v>
      </c>
      <c r="AL34" s="196"/>
      <c r="AM34" s="657">
        <v>44378</v>
      </c>
      <c r="AN34" s="2" t="s">
        <v>43</v>
      </c>
      <c r="AO34" s="660">
        <v>0.871</v>
      </c>
    </row>
    <row r="35" spans="17:43" x14ac:dyDescent="0.35">
      <c r="Q35" s="196"/>
      <c r="R35" s="13" t="s">
        <v>26</v>
      </c>
      <c r="S35" s="2" t="s">
        <v>42</v>
      </c>
      <c r="T35" s="639">
        <v>0.46371792299999998</v>
      </c>
      <c r="AL35" s="196"/>
      <c r="AM35" s="657">
        <v>43647</v>
      </c>
      <c r="AN35" s="2" t="s">
        <v>242</v>
      </c>
      <c r="AO35" s="660">
        <v>0.77500000000000002</v>
      </c>
    </row>
    <row r="36" spans="17:43" x14ac:dyDescent="0.35">
      <c r="Q36" s="196"/>
      <c r="R36" s="13" t="s">
        <v>27</v>
      </c>
      <c r="S36" s="2" t="s">
        <v>42</v>
      </c>
      <c r="T36" s="639">
        <v>0.310372184</v>
      </c>
      <c r="AL36" s="196"/>
      <c r="AM36" s="657">
        <v>44013</v>
      </c>
      <c r="AN36" s="2" t="s">
        <v>242</v>
      </c>
      <c r="AO36" s="660">
        <v>0.873</v>
      </c>
    </row>
    <row r="37" spans="17:43" x14ac:dyDescent="0.35">
      <c r="Q37" s="196"/>
      <c r="R37" s="13" t="s">
        <v>23</v>
      </c>
      <c r="S37" s="2" t="s">
        <v>43</v>
      </c>
      <c r="T37" s="639">
        <v>0.41611411799999998</v>
      </c>
      <c r="AL37" s="196"/>
      <c r="AM37" s="657">
        <v>44378</v>
      </c>
      <c r="AN37" s="2" t="s">
        <v>242</v>
      </c>
      <c r="AO37" s="660">
        <v>0.94099999999999995</v>
      </c>
    </row>
    <row r="38" spans="17:43" x14ac:dyDescent="0.35">
      <c r="Q38" s="196"/>
      <c r="R38" s="13" t="s">
        <v>25</v>
      </c>
      <c r="S38" s="2" t="s">
        <v>43</v>
      </c>
      <c r="T38" s="639">
        <v>0.36405106599999998</v>
      </c>
      <c r="AL38" s="196"/>
      <c r="AM38" s="657">
        <v>43647</v>
      </c>
      <c r="AN38" s="2" t="s">
        <v>45</v>
      </c>
      <c r="AO38" s="660">
        <v>0.89400000000000002</v>
      </c>
    </row>
    <row r="39" spans="17:43" x14ac:dyDescent="0.35">
      <c r="Q39" s="196"/>
      <c r="R39" s="13" t="s">
        <v>26</v>
      </c>
      <c r="S39" s="2" t="s">
        <v>43</v>
      </c>
      <c r="T39" s="639">
        <v>0.27763855100000001</v>
      </c>
      <c r="AL39" s="196"/>
      <c r="AM39" s="657">
        <v>44013</v>
      </c>
      <c r="AN39" s="2" t="s">
        <v>45</v>
      </c>
      <c r="AO39" s="660">
        <v>0.91700000000000004</v>
      </c>
    </row>
    <row r="40" spans="17:43" x14ac:dyDescent="0.35">
      <c r="Q40" s="196"/>
      <c r="R40" s="13" t="s">
        <v>27</v>
      </c>
      <c r="S40" s="2" t="s">
        <v>43</v>
      </c>
      <c r="T40" s="639">
        <v>0.19770784499999999</v>
      </c>
      <c r="AL40" s="196"/>
      <c r="AM40" s="657">
        <v>44378</v>
      </c>
      <c r="AN40" s="2" t="s">
        <v>45</v>
      </c>
      <c r="AO40" s="660">
        <v>0.91200000000000003</v>
      </c>
    </row>
    <row r="41" spans="17:43" x14ac:dyDescent="0.35">
      <c r="Q41" s="196"/>
      <c r="R41" s="13" t="s">
        <v>23</v>
      </c>
      <c r="S41" s="2" t="s">
        <v>44</v>
      </c>
      <c r="T41" s="639">
        <v>0.61605360200000003</v>
      </c>
      <c r="AL41" s="196"/>
      <c r="AM41" s="657">
        <v>43647</v>
      </c>
      <c r="AN41" s="2" t="s">
        <v>31</v>
      </c>
      <c r="AO41" s="660">
        <v>0.89200000000000002</v>
      </c>
    </row>
    <row r="42" spans="17:43" x14ac:dyDescent="0.35">
      <c r="Q42" s="196"/>
      <c r="R42" s="13" t="s">
        <v>25</v>
      </c>
      <c r="S42" s="2" t="s">
        <v>44</v>
      </c>
      <c r="T42" s="639">
        <v>0.53470463400000001</v>
      </c>
      <c r="AL42" s="196"/>
      <c r="AM42" s="657">
        <v>44013</v>
      </c>
      <c r="AN42" s="2" t="s">
        <v>31</v>
      </c>
      <c r="AO42" s="660">
        <v>0.92100000000000004</v>
      </c>
    </row>
    <row r="43" spans="17:43" x14ac:dyDescent="0.35">
      <c r="Q43" s="196"/>
      <c r="R43" s="13" t="s">
        <v>26</v>
      </c>
      <c r="S43" s="2" t="s">
        <v>44</v>
      </c>
      <c r="T43" s="639">
        <v>0.397765653</v>
      </c>
      <c r="AL43" s="196"/>
      <c r="AM43" s="658">
        <v>44378</v>
      </c>
      <c r="AN43" s="6" t="s">
        <v>31</v>
      </c>
      <c r="AO43" s="661">
        <v>0.91800000000000004</v>
      </c>
    </row>
    <row r="44" spans="17:43" x14ac:dyDescent="0.35">
      <c r="Q44" s="196"/>
      <c r="R44" s="13" t="s">
        <v>27</v>
      </c>
      <c r="S44" s="2" t="s">
        <v>44</v>
      </c>
      <c r="T44" s="639">
        <v>0.208002354</v>
      </c>
      <c r="AL44" s="196"/>
    </row>
    <row r="45" spans="17:43" x14ac:dyDescent="0.35">
      <c r="Q45" s="196"/>
      <c r="R45" s="13" t="s">
        <v>23</v>
      </c>
      <c r="S45" s="2" t="s">
        <v>45</v>
      </c>
      <c r="T45" s="639">
        <v>0.691631675</v>
      </c>
      <c r="AL45" s="196"/>
    </row>
    <row r="46" spans="17:43" x14ac:dyDescent="0.35">
      <c r="Q46" s="196"/>
      <c r="R46" s="13" t="s">
        <v>25</v>
      </c>
      <c r="S46" s="2" t="s">
        <v>45</v>
      </c>
      <c r="T46" s="639">
        <v>0.646664028</v>
      </c>
      <c r="AL46" s="196"/>
    </row>
    <row r="47" spans="17:43" x14ac:dyDescent="0.35">
      <c r="Q47" s="196"/>
      <c r="R47" s="13" t="s">
        <v>26</v>
      </c>
      <c r="S47" s="2" t="s">
        <v>45</v>
      </c>
      <c r="T47" s="639">
        <v>0.439486971</v>
      </c>
      <c r="AL47" s="196"/>
    </row>
    <row r="48" spans="17:43" ht="15.5" x14ac:dyDescent="0.35">
      <c r="Q48" s="196"/>
      <c r="R48" s="13" t="s">
        <v>27</v>
      </c>
      <c r="S48" s="2" t="s">
        <v>45</v>
      </c>
      <c r="T48" s="639">
        <v>0.28741755499999999</v>
      </c>
      <c r="AL48" s="196"/>
      <c r="AM48" s="11" t="s">
        <v>244</v>
      </c>
      <c r="AQ48" s="11" t="s">
        <v>255</v>
      </c>
    </row>
    <row r="49" spans="17:41" x14ac:dyDescent="0.35">
      <c r="Q49" s="196"/>
      <c r="R49" s="13" t="s">
        <v>23</v>
      </c>
      <c r="S49" s="2" t="s">
        <v>31</v>
      </c>
      <c r="T49" s="639">
        <v>0.69386287800000002</v>
      </c>
      <c r="AL49" s="196"/>
      <c r="AM49" s="2" t="s">
        <v>28</v>
      </c>
      <c r="AN49" s="2"/>
      <c r="AO49" s="2"/>
    </row>
    <row r="50" spans="17:41" x14ac:dyDescent="0.35">
      <c r="Q50" s="196"/>
      <c r="R50" s="13" t="s">
        <v>25</v>
      </c>
      <c r="S50" s="2" t="s">
        <v>31</v>
      </c>
      <c r="T50" s="639">
        <v>0.64539981199999996</v>
      </c>
      <c r="AL50" s="196"/>
      <c r="AM50" s="662" t="s">
        <v>18</v>
      </c>
      <c r="AN50" s="15" t="s">
        <v>34</v>
      </c>
      <c r="AO50" s="665" t="s">
        <v>198</v>
      </c>
    </row>
    <row r="51" spans="17:41" x14ac:dyDescent="0.35">
      <c r="Q51" s="196"/>
      <c r="R51" s="13" t="s">
        <v>26</v>
      </c>
      <c r="S51" s="2" t="s">
        <v>31</v>
      </c>
      <c r="T51" s="639">
        <v>0.44433924600000002</v>
      </c>
      <c r="AL51" s="196"/>
      <c r="AM51" s="662">
        <v>43647</v>
      </c>
      <c r="AN51" s="15" t="s">
        <v>42</v>
      </c>
      <c r="AO51" s="665">
        <v>0.84799999999999998</v>
      </c>
    </row>
    <row r="52" spans="17:41" x14ac:dyDescent="0.35">
      <c r="Q52" s="196"/>
      <c r="R52" s="14" t="s">
        <v>27</v>
      </c>
      <c r="S52" s="6" t="s">
        <v>31</v>
      </c>
      <c r="T52" s="640">
        <v>0.290549367</v>
      </c>
      <c r="AL52" s="196"/>
      <c r="AM52" s="663">
        <v>44013</v>
      </c>
      <c r="AN52" s="2" t="s">
        <v>42</v>
      </c>
      <c r="AO52" s="666">
        <v>0.88500000000000001</v>
      </c>
    </row>
    <row r="53" spans="17:41" x14ac:dyDescent="0.35">
      <c r="Q53" s="196"/>
      <c r="AL53" s="196"/>
      <c r="AM53" s="663">
        <v>44378</v>
      </c>
      <c r="AN53" s="2" t="s">
        <v>42</v>
      </c>
      <c r="AO53" s="666">
        <v>0.90400000000000003</v>
      </c>
    </row>
    <row r="54" spans="17:41" x14ac:dyDescent="0.35">
      <c r="Q54" s="196"/>
      <c r="AL54" s="196"/>
      <c r="AM54" s="663">
        <v>43647</v>
      </c>
      <c r="AN54" s="2" t="s">
        <v>43</v>
      </c>
      <c r="AO54" s="666">
        <v>0.76</v>
      </c>
    </row>
    <row r="55" spans="17:41" x14ac:dyDescent="0.35">
      <c r="Q55" s="196"/>
      <c r="AL55" s="196"/>
      <c r="AM55" s="663">
        <v>44013</v>
      </c>
      <c r="AN55" s="2" t="s">
        <v>43</v>
      </c>
      <c r="AO55" s="666">
        <v>0.83799999999999997</v>
      </c>
    </row>
    <row r="56" spans="17:41" ht="15.5" x14ac:dyDescent="0.35">
      <c r="Q56" s="196"/>
      <c r="R56" s="11" t="s">
        <v>238</v>
      </c>
      <c r="V56" s="11" t="s">
        <v>250</v>
      </c>
      <c r="AL56" s="196"/>
      <c r="AM56" s="663">
        <v>44378</v>
      </c>
      <c r="AN56" s="2" t="s">
        <v>43</v>
      </c>
      <c r="AO56" s="666">
        <v>0.874</v>
      </c>
    </row>
    <row r="57" spans="17:41" x14ac:dyDescent="0.35">
      <c r="Q57" s="196"/>
      <c r="R57" s="2" t="s">
        <v>28</v>
      </c>
      <c r="S57" s="2"/>
      <c r="T57" s="2"/>
      <c r="AL57" s="196"/>
      <c r="AM57" s="663">
        <v>43647</v>
      </c>
      <c r="AN57" s="2" t="s">
        <v>242</v>
      </c>
      <c r="AO57" s="666">
        <v>0.67600000000000005</v>
      </c>
    </row>
    <row r="58" spans="17:41" x14ac:dyDescent="0.35">
      <c r="Q58" s="196"/>
      <c r="R58" s="12" t="s">
        <v>18</v>
      </c>
      <c r="S58" s="15" t="s">
        <v>34</v>
      </c>
      <c r="T58" s="641" t="s">
        <v>198</v>
      </c>
      <c r="AL58" s="196"/>
      <c r="AM58" s="663">
        <v>44013</v>
      </c>
      <c r="AN58" s="2" t="s">
        <v>242</v>
      </c>
      <c r="AO58" s="666">
        <v>0.83299999999999996</v>
      </c>
    </row>
    <row r="59" spans="17:41" x14ac:dyDescent="0.35">
      <c r="Q59" s="196"/>
      <c r="R59" s="12" t="s">
        <v>23</v>
      </c>
      <c r="S59" s="15" t="s">
        <v>42</v>
      </c>
      <c r="T59" s="641">
        <v>0.61930974500000002</v>
      </c>
      <c r="AL59" s="196"/>
      <c r="AM59" s="663">
        <v>44378</v>
      </c>
      <c r="AN59" s="2" t="s">
        <v>242</v>
      </c>
      <c r="AO59" s="666">
        <v>0.86099999999999999</v>
      </c>
    </row>
    <row r="60" spans="17:41" x14ac:dyDescent="0.35">
      <c r="Q60" s="196"/>
      <c r="R60" s="13" t="s">
        <v>25</v>
      </c>
      <c r="S60" s="2" t="s">
        <v>42</v>
      </c>
      <c r="T60" s="642">
        <v>0.55962775300000001</v>
      </c>
      <c r="AL60" s="196"/>
      <c r="AM60" s="663">
        <v>43647</v>
      </c>
      <c r="AN60" s="2" t="s">
        <v>45</v>
      </c>
      <c r="AO60" s="666">
        <v>0.82799999999999996</v>
      </c>
    </row>
    <row r="61" spans="17:41" x14ac:dyDescent="0.35">
      <c r="Q61" s="196"/>
      <c r="R61" s="13" t="s">
        <v>26</v>
      </c>
      <c r="S61" s="2" t="s">
        <v>42</v>
      </c>
      <c r="T61" s="642">
        <v>0.30226427700000003</v>
      </c>
      <c r="AL61" s="196"/>
      <c r="AM61" s="663">
        <v>44013</v>
      </c>
      <c r="AN61" s="2" t="s">
        <v>45</v>
      </c>
      <c r="AO61" s="666">
        <v>0.86299999999999999</v>
      </c>
    </row>
    <row r="62" spans="17:41" x14ac:dyDescent="0.35">
      <c r="Q62" s="196"/>
      <c r="R62" s="13" t="s">
        <v>27</v>
      </c>
      <c r="S62" s="2" t="s">
        <v>42</v>
      </c>
      <c r="T62" s="642">
        <v>0.19026816499999999</v>
      </c>
      <c r="AL62" s="196"/>
      <c r="AM62" s="663">
        <v>44378</v>
      </c>
      <c r="AN62" s="2" t="s">
        <v>45</v>
      </c>
      <c r="AO62" s="666">
        <v>0.875</v>
      </c>
    </row>
    <row r="63" spans="17:41" x14ac:dyDescent="0.35">
      <c r="Q63" s="196"/>
      <c r="R63" s="13" t="s">
        <v>23</v>
      </c>
      <c r="S63" s="2" t="s">
        <v>43</v>
      </c>
      <c r="T63" s="642">
        <v>0.25689800699999998</v>
      </c>
      <c r="AL63" s="196"/>
      <c r="AM63" s="663">
        <v>43647</v>
      </c>
      <c r="AN63" s="2" t="s">
        <v>31</v>
      </c>
      <c r="AO63" s="666">
        <v>0.82599999999999996</v>
      </c>
    </row>
    <row r="64" spans="17:41" x14ac:dyDescent="0.35">
      <c r="Q64" s="196"/>
      <c r="R64" s="13" t="s">
        <v>25</v>
      </c>
      <c r="S64" s="2" t="s">
        <v>43</v>
      </c>
      <c r="T64" s="642">
        <v>0.259169329</v>
      </c>
      <c r="AL64" s="196"/>
      <c r="AM64" s="663">
        <v>44013</v>
      </c>
      <c r="AN64" s="2" t="s">
        <v>31</v>
      </c>
      <c r="AO64" s="666">
        <v>0.86799999999999999</v>
      </c>
    </row>
    <row r="65" spans="17:43" x14ac:dyDescent="0.35">
      <c r="Q65" s="196"/>
      <c r="R65" s="13" t="s">
        <v>26</v>
      </c>
      <c r="S65" s="2" t="s">
        <v>43</v>
      </c>
      <c r="T65" s="642">
        <v>0.183233757</v>
      </c>
      <c r="AL65" s="196"/>
      <c r="AM65" s="664">
        <v>44378</v>
      </c>
      <c r="AN65" s="6" t="s">
        <v>31</v>
      </c>
      <c r="AO65" s="667">
        <v>0.88400000000000001</v>
      </c>
    </row>
    <row r="66" spans="17:43" x14ac:dyDescent="0.35">
      <c r="Q66" s="196"/>
      <c r="R66" s="13" t="s">
        <v>27</v>
      </c>
      <c r="S66" s="2" t="s">
        <v>43</v>
      </c>
      <c r="T66" s="642">
        <v>0.11285934</v>
      </c>
      <c r="AL66" s="196"/>
    </row>
    <row r="67" spans="17:43" x14ac:dyDescent="0.35">
      <c r="Q67" s="196"/>
      <c r="R67" s="13" t="s">
        <v>23</v>
      </c>
      <c r="S67" s="2" t="s">
        <v>44</v>
      </c>
      <c r="T67" s="642">
        <v>0.45739930099999998</v>
      </c>
      <c r="AL67" s="196"/>
    </row>
    <row r="68" spans="17:43" x14ac:dyDescent="0.35">
      <c r="Q68" s="196"/>
      <c r="R68" s="13" t="s">
        <v>25</v>
      </c>
      <c r="S68" s="2" t="s">
        <v>44</v>
      </c>
      <c r="T68" s="642">
        <v>0.49062273299999998</v>
      </c>
      <c r="AL68" s="196"/>
    </row>
    <row r="69" spans="17:43" x14ac:dyDescent="0.35">
      <c r="Q69" s="196"/>
      <c r="R69" s="13" t="s">
        <v>26</v>
      </c>
      <c r="S69" s="2" t="s">
        <v>44</v>
      </c>
      <c r="T69" s="642">
        <v>0.27672608599999998</v>
      </c>
      <c r="AL69" s="196"/>
    </row>
    <row r="70" spans="17:43" ht="15.5" x14ac:dyDescent="0.35">
      <c r="Q70" s="196"/>
      <c r="R70" s="13" t="s">
        <v>27</v>
      </c>
      <c r="S70" s="2" t="s">
        <v>44</v>
      </c>
      <c r="T70" s="642">
        <v>0.14263393899999999</v>
      </c>
      <c r="AL70" s="196"/>
      <c r="AM70" s="11" t="s">
        <v>245</v>
      </c>
      <c r="AQ70" s="11" t="s">
        <v>256</v>
      </c>
    </row>
    <row r="71" spans="17:43" x14ac:dyDescent="0.35">
      <c r="Q71" s="196"/>
      <c r="R71" s="13" t="s">
        <v>23</v>
      </c>
      <c r="S71" s="2" t="s">
        <v>45</v>
      </c>
      <c r="T71" s="642">
        <v>0.64871464400000001</v>
      </c>
      <c r="AL71" s="196"/>
      <c r="AM71" s="2" t="s">
        <v>29</v>
      </c>
      <c r="AN71" s="2"/>
      <c r="AO71" s="2"/>
    </row>
    <row r="72" spans="17:43" x14ac:dyDescent="0.35">
      <c r="Q72" s="196"/>
      <c r="R72" s="13" t="s">
        <v>25</v>
      </c>
      <c r="S72" s="2" t="s">
        <v>45</v>
      </c>
      <c r="T72" s="642">
        <v>0.56529331000000005</v>
      </c>
      <c r="AL72" s="196"/>
      <c r="AM72" s="668" t="s">
        <v>18</v>
      </c>
      <c r="AN72" s="15" t="s">
        <v>34</v>
      </c>
      <c r="AO72" s="671" t="s">
        <v>198</v>
      </c>
    </row>
    <row r="73" spans="17:43" x14ac:dyDescent="0.35">
      <c r="Q73" s="196"/>
      <c r="R73" s="13" t="s">
        <v>26</v>
      </c>
      <c r="S73" s="2" t="s">
        <v>45</v>
      </c>
      <c r="T73" s="642">
        <v>0.31292297000000002</v>
      </c>
      <c r="AL73" s="196"/>
      <c r="AM73" s="668">
        <v>43647</v>
      </c>
      <c r="AN73" s="15" t="s">
        <v>42</v>
      </c>
      <c r="AO73" s="671">
        <v>0.93</v>
      </c>
    </row>
    <row r="74" spans="17:43" x14ac:dyDescent="0.35">
      <c r="Q74" s="196"/>
      <c r="R74" s="13" t="s">
        <v>27</v>
      </c>
      <c r="S74" s="2" t="s">
        <v>45</v>
      </c>
      <c r="T74" s="642">
        <v>0.198675082</v>
      </c>
      <c r="AL74" s="196"/>
      <c r="AM74" s="669">
        <v>44013</v>
      </c>
      <c r="AN74" s="2" t="s">
        <v>42</v>
      </c>
      <c r="AO74" s="672">
        <v>0.94199999999999995</v>
      </c>
    </row>
    <row r="75" spans="17:43" x14ac:dyDescent="0.35">
      <c r="Q75" s="196"/>
      <c r="R75" s="13" t="s">
        <v>23</v>
      </c>
      <c r="S75" s="2" t="s">
        <v>31</v>
      </c>
      <c r="T75" s="642">
        <v>0.64042141100000005</v>
      </c>
      <c r="AL75" s="196"/>
      <c r="AM75" s="669">
        <v>44378</v>
      </c>
      <c r="AN75" s="2" t="s">
        <v>42</v>
      </c>
      <c r="AO75" s="672">
        <v>0.94799999999999995</v>
      </c>
    </row>
    <row r="76" spans="17:43" x14ac:dyDescent="0.35">
      <c r="Q76" s="196"/>
      <c r="R76" s="13" t="s">
        <v>25</v>
      </c>
      <c r="S76" s="2" t="s">
        <v>31</v>
      </c>
      <c r="T76" s="642">
        <v>0.56296406899999996</v>
      </c>
      <c r="AL76" s="196"/>
      <c r="AM76" s="669">
        <v>43647</v>
      </c>
      <c r="AN76" s="2" t="s">
        <v>43</v>
      </c>
      <c r="AO76" s="672">
        <v>0.78200000000000003</v>
      </c>
    </row>
    <row r="77" spans="17:43" x14ac:dyDescent="0.35">
      <c r="Q77" s="196"/>
      <c r="R77" s="13" t="s">
        <v>26</v>
      </c>
      <c r="S77" s="2" t="s">
        <v>31</v>
      </c>
      <c r="T77" s="642">
        <v>0.308836477</v>
      </c>
      <c r="AL77" s="196"/>
      <c r="AM77" s="669">
        <v>44013</v>
      </c>
      <c r="AN77" s="2" t="s">
        <v>43</v>
      </c>
      <c r="AO77" s="672">
        <v>0.79800000000000004</v>
      </c>
    </row>
    <row r="78" spans="17:43" x14ac:dyDescent="0.35">
      <c r="Q78" s="196"/>
      <c r="R78" s="14" t="s">
        <v>27</v>
      </c>
      <c r="S78" s="6" t="s">
        <v>31</v>
      </c>
      <c r="T78" s="643">
        <v>0.19451063900000001</v>
      </c>
      <c r="AL78" s="196"/>
      <c r="AM78" s="669">
        <v>44378</v>
      </c>
      <c r="AN78" s="2" t="s">
        <v>43</v>
      </c>
      <c r="AO78" s="672">
        <v>0.83099999999999996</v>
      </c>
    </row>
    <row r="79" spans="17:43" x14ac:dyDescent="0.35">
      <c r="Q79" s="196"/>
      <c r="AL79" s="196"/>
      <c r="AM79" s="669">
        <v>43647</v>
      </c>
      <c r="AN79" s="2" t="s">
        <v>242</v>
      </c>
      <c r="AO79" s="672">
        <v>0.6</v>
      </c>
    </row>
    <row r="80" spans="17:43" x14ac:dyDescent="0.35">
      <c r="Q80" s="196"/>
      <c r="AL80" s="196"/>
      <c r="AM80" s="669">
        <v>44013</v>
      </c>
      <c r="AN80" s="2" t="s">
        <v>242</v>
      </c>
      <c r="AO80" s="672">
        <v>0.72799999999999998</v>
      </c>
    </row>
    <row r="81" spans="17:43" x14ac:dyDescent="0.35">
      <c r="Q81" s="196"/>
      <c r="AL81" s="196"/>
      <c r="AM81" s="669">
        <v>44378</v>
      </c>
      <c r="AN81" s="2" t="s">
        <v>242</v>
      </c>
      <c r="AO81" s="672">
        <v>0.75900000000000001</v>
      </c>
    </row>
    <row r="82" spans="17:43" ht="15.5" x14ac:dyDescent="0.35">
      <c r="Q82" s="196"/>
      <c r="R82" s="11" t="s">
        <v>239</v>
      </c>
      <c r="V82" s="11" t="s">
        <v>251</v>
      </c>
      <c r="AL82" s="196"/>
      <c r="AM82" s="669">
        <v>43647</v>
      </c>
      <c r="AN82" s="2" t="s">
        <v>45</v>
      </c>
      <c r="AO82" s="672">
        <v>0.88100000000000001</v>
      </c>
    </row>
    <row r="83" spans="17:43" x14ac:dyDescent="0.35">
      <c r="Q83" s="196"/>
      <c r="R83" s="2" t="s">
        <v>29</v>
      </c>
      <c r="S83" s="2"/>
      <c r="T83" s="2"/>
      <c r="AL83" s="196"/>
      <c r="AM83" s="669">
        <v>44013</v>
      </c>
      <c r="AN83" s="2" t="s">
        <v>45</v>
      </c>
      <c r="AO83" s="672">
        <v>0.91200000000000003</v>
      </c>
    </row>
    <row r="84" spans="17:43" x14ac:dyDescent="0.35">
      <c r="Q84" s="196"/>
      <c r="R84" s="12" t="s">
        <v>18</v>
      </c>
      <c r="S84" s="15" t="s">
        <v>34</v>
      </c>
      <c r="T84" s="644" t="s">
        <v>198</v>
      </c>
      <c r="AL84" s="196"/>
      <c r="AM84" s="669">
        <v>44378</v>
      </c>
      <c r="AN84" s="2" t="s">
        <v>45</v>
      </c>
      <c r="AO84" s="672">
        <v>0.89900000000000002</v>
      </c>
    </row>
    <row r="85" spans="17:43" x14ac:dyDescent="0.35">
      <c r="Q85" s="196"/>
      <c r="R85" s="12" t="s">
        <v>23</v>
      </c>
      <c r="S85" s="15" t="s">
        <v>42</v>
      </c>
      <c r="T85" s="644">
        <v>0.60620154999999998</v>
      </c>
      <c r="AL85" s="196"/>
      <c r="AM85" s="669">
        <v>43647</v>
      </c>
      <c r="AN85" s="2" t="s">
        <v>31</v>
      </c>
      <c r="AO85" s="672">
        <v>0.88100000000000001</v>
      </c>
    </row>
    <row r="86" spans="17:43" x14ac:dyDescent="0.35">
      <c r="Q86" s="196"/>
      <c r="R86" s="13" t="s">
        <v>25</v>
      </c>
      <c r="S86" s="2" t="s">
        <v>42</v>
      </c>
      <c r="T86" s="645">
        <v>0.57016294899999997</v>
      </c>
      <c r="AL86" s="196"/>
      <c r="AM86" s="669">
        <v>44013</v>
      </c>
      <c r="AN86" s="2" t="s">
        <v>31</v>
      </c>
      <c r="AO86" s="672">
        <v>0.91400000000000003</v>
      </c>
    </row>
    <row r="87" spans="17:43" x14ac:dyDescent="0.35">
      <c r="Q87" s="196"/>
      <c r="R87" s="13" t="s">
        <v>26</v>
      </c>
      <c r="S87" s="2" t="s">
        <v>42</v>
      </c>
      <c r="T87" s="645">
        <v>0.41113294</v>
      </c>
      <c r="AL87" s="196"/>
      <c r="AM87" s="670">
        <v>44378</v>
      </c>
      <c r="AN87" s="6" t="s">
        <v>31</v>
      </c>
      <c r="AO87" s="673">
        <v>0.90600000000000003</v>
      </c>
    </row>
    <row r="88" spans="17:43" x14ac:dyDescent="0.35">
      <c r="Q88" s="196"/>
      <c r="R88" s="13" t="s">
        <v>27</v>
      </c>
      <c r="S88" s="2" t="s">
        <v>42</v>
      </c>
      <c r="T88" s="645">
        <v>0.31595437999999998</v>
      </c>
      <c r="AL88" s="196"/>
    </row>
    <row r="89" spans="17:43" x14ac:dyDescent="0.35">
      <c r="Q89" s="196"/>
      <c r="R89" s="13" t="s">
        <v>23</v>
      </c>
      <c r="S89" s="2" t="s">
        <v>43</v>
      </c>
      <c r="T89" s="645">
        <v>0.34671485699999999</v>
      </c>
      <c r="AL89" s="196"/>
    </row>
    <row r="90" spans="17:43" x14ac:dyDescent="0.35">
      <c r="Q90" s="196"/>
      <c r="R90" s="13" t="s">
        <v>25</v>
      </c>
      <c r="S90" s="2" t="s">
        <v>43</v>
      </c>
      <c r="T90" s="645">
        <v>0.285357417</v>
      </c>
      <c r="AL90" s="196"/>
    </row>
    <row r="91" spans="17:43" x14ac:dyDescent="0.35">
      <c r="Q91" s="196"/>
      <c r="R91" s="13" t="s">
        <v>26</v>
      </c>
      <c r="S91" s="2" t="s">
        <v>43</v>
      </c>
      <c r="T91" s="645">
        <v>0.21485815</v>
      </c>
      <c r="AL91" s="196"/>
    </row>
    <row r="92" spans="17:43" ht="15.5" x14ac:dyDescent="0.35">
      <c r="Q92" s="196"/>
      <c r="R92" s="13" t="s">
        <v>27</v>
      </c>
      <c r="S92" s="2" t="s">
        <v>43</v>
      </c>
      <c r="T92" s="645">
        <v>0.16045284300000001</v>
      </c>
      <c r="AL92" s="196"/>
      <c r="AM92" s="11" t="s">
        <v>246</v>
      </c>
      <c r="AQ92" s="11" t="s">
        <v>257</v>
      </c>
    </row>
    <row r="93" spans="17:43" x14ac:dyDescent="0.35">
      <c r="Q93" s="196"/>
      <c r="R93" s="13" t="s">
        <v>23</v>
      </c>
      <c r="S93" s="2" t="s">
        <v>44</v>
      </c>
      <c r="T93" s="645">
        <v>0.54069860599999997</v>
      </c>
      <c r="AL93" s="196"/>
      <c r="AM93" s="2" t="s">
        <v>30</v>
      </c>
      <c r="AN93" s="2"/>
      <c r="AO93" s="2"/>
    </row>
    <row r="94" spans="17:43" x14ac:dyDescent="0.35">
      <c r="Q94" s="196"/>
      <c r="R94" s="13" t="s">
        <v>25</v>
      </c>
      <c r="S94" s="2" t="s">
        <v>44</v>
      </c>
      <c r="T94" s="645">
        <v>0.53502715599999995</v>
      </c>
      <c r="AL94" s="196"/>
      <c r="AM94" s="674" t="s">
        <v>18</v>
      </c>
      <c r="AN94" s="15" t="s">
        <v>34</v>
      </c>
      <c r="AO94" s="677" t="s">
        <v>198</v>
      </c>
    </row>
    <row r="95" spans="17:43" x14ac:dyDescent="0.35">
      <c r="Q95" s="196"/>
      <c r="R95" s="13" t="s">
        <v>26</v>
      </c>
      <c r="S95" s="2" t="s">
        <v>44</v>
      </c>
      <c r="T95" s="645">
        <v>0.37967363799999998</v>
      </c>
      <c r="AL95" s="196"/>
      <c r="AM95" s="674">
        <v>43647</v>
      </c>
      <c r="AN95" s="15" t="s">
        <v>42</v>
      </c>
      <c r="AO95" s="677">
        <v>0.879</v>
      </c>
    </row>
    <row r="96" spans="17:43" x14ac:dyDescent="0.35">
      <c r="Q96" s="196"/>
      <c r="R96" s="13" t="s">
        <v>27</v>
      </c>
      <c r="S96" s="2" t="s">
        <v>44</v>
      </c>
      <c r="T96" s="645">
        <v>0.20960985600000001</v>
      </c>
      <c r="AL96" s="196"/>
      <c r="AM96" s="675">
        <v>44013</v>
      </c>
      <c r="AN96" s="2" t="s">
        <v>42</v>
      </c>
      <c r="AO96" s="678">
        <v>0.91700000000000004</v>
      </c>
    </row>
    <row r="97" spans="17:41" x14ac:dyDescent="0.35">
      <c r="Q97" s="196"/>
      <c r="R97" s="13" t="s">
        <v>23</v>
      </c>
      <c r="S97" s="2" t="s">
        <v>45</v>
      </c>
      <c r="T97" s="645">
        <v>0.68616730500000001</v>
      </c>
      <c r="AL97" s="196"/>
      <c r="AM97" s="675">
        <v>44378</v>
      </c>
      <c r="AN97" s="2" t="s">
        <v>42</v>
      </c>
      <c r="AO97" s="678">
        <v>0.94499999999999995</v>
      </c>
    </row>
    <row r="98" spans="17:41" x14ac:dyDescent="0.35">
      <c r="Q98" s="196"/>
      <c r="R98" s="13" t="s">
        <v>25</v>
      </c>
      <c r="S98" s="2" t="s">
        <v>45</v>
      </c>
      <c r="T98" s="645">
        <v>0.62243570500000001</v>
      </c>
      <c r="AL98" s="196"/>
      <c r="AM98" s="675">
        <v>43647</v>
      </c>
      <c r="AN98" s="2" t="s">
        <v>43</v>
      </c>
      <c r="AO98" s="678">
        <v>0.69699999999999995</v>
      </c>
    </row>
    <row r="99" spans="17:41" x14ac:dyDescent="0.35">
      <c r="Q99" s="196"/>
      <c r="R99" s="13" t="s">
        <v>26</v>
      </c>
      <c r="S99" s="2" t="s">
        <v>45</v>
      </c>
      <c r="T99" s="645">
        <v>0.435443784</v>
      </c>
      <c r="AL99" s="196"/>
      <c r="AM99" s="675">
        <v>44013</v>
      </c>
      <c r="AN99" s="2" t="s">
        <v>43</v>
      </c>
      <c r="AO99" s="678">
        <v>0.8</v>
      </c>
    </row>
    <row r="100" spans="17:41" x14ac:dyDescent="0.35">
      <c r="Q100" s="196"/>
      <c r="R100" s="13" t="s">
        <v>27</v>
      </c>
      <c r="S100" s="2" t="s">
        <v>45</v>
      </c>
      <c r="T100" s="645">
        <v>0.32769158399999998</v>
      </c>
      <c r="AL100" s="196"/>
      <c r="AM100" s="675">
        <v>44378</v>
      </c>
      <c r="AN100" s="2" t="s">
        <v>43</v>
      </c>
      <c r="AO100" s="678">
        <v>0.85699999999999998</v>
      </c>
    </row>
    <row r="101" spans="17:41" x14ac:dyDescent="0.35">
      <c r="Q101" s="196"/>
      <c r="R101" s="13" t="s">
        <v>23</v>
      </c>
      <c r="S101" s="2" t="s">
        <v>31</v>
      </c>
      <c r="T101" s="645">
        <v>0.66178148599999997</v>
      </c>
      <c r="AL101" s="196"/>
      <c r="AM101" s="675">
        <v>43647</v>
      </c>
      <c r="AN101" s="2" t="s">
        <v>242</v>
      </c>
      <c r="AO101" s="678">
        <v>0.627</v>
      </c>
    </row>
    <row r="102" spans="17:41" x14ac:dyDescent="0.35">
      <c r="Q102" s="196"/>
      <c r="R102" s="13" t="s">
        <v>25</v>
      </c>
      <c r="S102" s="2" t="s">
        <v>31</v>
      </c>
      <c r="T102" s="645">
        <v>0.60270152799999999</v>
      </c>
      <c r="AL102" s="196"/>
      <c r="AM102" s="675">
        <v>44013</v>
      </c>
      <c r="AN102" s="2" t="s">
        <v>242</v>
      </c>
      <c r="AO102" s="678">
        <v>0.76</v>
      </c>
    </row>
    <row r="103" spans="17:41" x14ac:dyDescent="0.35">
      <c r="Q103" s="196"/>
      <c r="R103" s="13" t="s">
        <v>26</v>
      </c>
      <c r="S103" s="2" t="s">
        <v>31</v>
      </c>
      <c r="T103" s="645">
        <v>0.423749247</v>
      </c>
      <c r="AL103" s="196"/>
      <c r="AM103" s="675">
        <v>44378</v>
      </c>
      <c r="AN103" s="2" t="s">
        <v>242</v>
      </c>
      <c r="AO103" s="678">
        <v>0.81100000000000005</v>
      </c>
    </row>
    <row r="104" spans="17:41" x14ac:dyDescent="0.35">
      <c r="Q104" s="196"/>
      <c r="R104" s="14" t="s">
        <v>27</v>
      </c>
      <c r="S104" s="6" t="s">
        <v>31</v>
      </c>
      <c r="T104" s="646">
        <v>0.31831789399999999</v>
      </c>
      <c r="AL104" s="196"/>
      <c r="AM104" s="675">
        <v>43647</v>
      </c>
      <c r="AN104" s="2" t="s">
        <v>45</v>
      </c>
      <c r="AO104" s="678">
        <v>0.82499999999999996</v>
      </c>
    </row>
    <row r="105" spans="17:41" x14ac:dyDescent="0.35">
      <c r="Q105" s="196"/>
      <c r="AL105" s="196"/>
      <c r="AM105" s="675">
        <v>44013</v>
      </c>
      <c r="AN105" s="2" t="s">
        <v>45</v>
      </c>
      <c r="AO105" s="678">
        <v>0.80400000000000005</v>
      </c>
    </row>
    <row r="106" spans="17:41" x14ac:dyDescent="0.35">
      <c r="Q106" s="196"/>
      <c r="AL106" s="196"/>
      <c r="AM106" s="675">
        <v>44378</v>
      </c>
      <c r="AN106" s="2" t="s">
        <v>45</v>
      </c>
      <c r="AO106" s="678">
        <v>0.92400000000000004</v>
      </c>
    </row>
    <row r="107" spans="17:41" x14ac:dyDescent="0.35">
      <c r="Q107" s="196"/>
      <c r="AL107" s="196"/>
      <c r="AM107" s="675">
        <v>43647</v>
      </c>
      <c r="AN107" s="2" t="s">
        <v>31</v>
      </c>
      <c r="AO107" s="678">
        <v>0.84</v>
      </c>
    </row>
    <row r="108" spans="17:41" ht="15.5" x14ac:dyDescent="0.35">
      <c r="Q108" s="196"/>
      <c r="R108" s="11" t="s">
        <v>240</v>
      </c>
      <c r="V108" s="11" t="s">
        <v>252</v>
      </c>
      <c r="AL108" s="196"/>
      <c r="AM108" s="675">
        <v>44013</v>
      </c>
      <c r="AN108" s="2" t="s">
        <v>31</v>
      </c>
      <c r="AO108" s="678">
        <v>0.86199999999999999</v>
      </c>
    </row>
    <row r="109" spans="17:41" x14ac:dyDescent="0.35">
      <c r="Q109" s="196"/>
      <c r="R109" s="2" t="s">
        <v>30</v>
      </c>
      <c r="S109" s="2"/>
      <c r="T109" s="2"/>
      <c r="AL109" s="196"/>
      <c r="AM109" s="676">
        <v>44378</v>
      </c>
      <c r="AN109" s="6" t="s">
        <v>31</v>
      </c>
      <c r="AO109" s="679">
        <v>0.92900000000000005</v>
      </c>
    </row>
    <row r="110" spans="17:41" x14ac:dyDescent="0.35">
      <c r="Q110" s="196"/>
      <c r="R110" s="12" t="s">
        <v>18</v>
      </c>
      <c r="S110" s="15" t="s">
        <v>34</v>
      </c>
      <c r="T110" s="647" t="s">
        <v>198</v>
      </c>
      <c r="AL110" s="196"/>
    </row>
    <row r="111" spans="17:41" x14ac:dyDescent="0.35">
      <c r="Q111" s="196"/>
      <c r="R111" s="12" t="s">
        <v>23</v>
      </c>
      <c r="S111" s="15" t="s">
        <v>42</v>
      </c>
      <c r="T111" s="647">
        <v>0.52540716600000004</v>
      </c>
      <c r="AL111" s="196"/>
    </row>
    <row r="112" spans="17:41" x14ac:dyDescent="0.35">
      <c r="Q112" s="196"/>
      <c r="R112" s="13" t="s">
        <v>25</v>
      </c>
      <c r="S112" s="2" t="s">
        <v>42</v>
      </c>
      <c r="T112" s="648">
        <v>0.49501206800000003</v>
      </c>
      <c r="AL112" s="196"/>
    </row>
    <row r="113" spans="17:38" x14ac:dyDescent="0.35">
      <c r="Q113" s="196"/>
      <c r="R113" s="13" t="s">
        <v>26</v>
      </c>
      <c r="S113" s="2" t="s">
        <v>42</v>
      </c>
      <c r="T113" s="648">
        <v>0.34722925500000001</v>
      </c>
      <c r="AL113" s="196"/>
    </row>
    <row r="114" spans="17:38" x14ac:dyDescent="0.35">
      <c r="Q114" s="196"/>
      <c r="R114" s="13" t="s">
        <v>27</v>
      </c>
      <c r="S114" s="2" t="s">
        <v>42</v>
      </c>
      <c r="T114" s="648">
        <v>0.22205968400000001</v>
      </c>
      <c r="AL114" s="196"/>
    </row>
    <row r="115" spans="17:38" x14ac:dyDescent="0.35">
      <c r="Q115" s="196"/>
      <c r="R115" s="13" t="s">
        <v>23</v>
      </c>
      <c r="S115" s="2" t="s">
        <v>43</v>
      </c>
      <c r="T115" s="648">
        <v>0.23734681199999999</v>
      </c>
      <c r="AL115" s="196"/>
    </row>
    <row r="116" spans="17:38" x14ac:dyDescent="0.35">
      <c r="Q116" s="196"/>
      <c r="R116" s="13" t="s">
        <v>25</v>
      </c>
      <c r="S116" s="2" t="s">
        <v>43</v>
      </c>
      <c r="T116" s="648">
        <v>0.22702583700000001</v>
      </c>
      <c r="AL116" s="196"/>
    </row>
    <row r="117" spans="17:38" x14ac:dyDescent="0.35">
      <c r="Q117" s="196"/>
      <c r="R117" s="13" t="s">
        <v>26</v>
      </c>
      <c r="S117" s="2" t="s">
        <v>43</v>
      </c>
      <c r="T117" s="648">
        <v>0.170047475</v>
      </c>
      <c r="AL117" s="196"/>
    </row>
    <row r="118" spans="17:38" x14ac:dyDescent="0.35">
      <c r="Q118" s="196"/>
      <c r="R118" s="13" t="s">
        <v>27</v>
      </c>
      <c r="S118" s="2" t="s">
        <v>43</v>
      </c>
      <c r="T118" s="648">
        <v>0.113603554</v>
      </c>
      <c r="AL118" s="196"/>
    </row>
    <row r="119" spans="17:38" x14ac:dyDescent="0.35">
      <c r="Q119" s="196"/>
      <c r="R119" s="13" t="s">
        <v>23</v>
      </c>
      <c r="S119" s="2" t="s">
        <v>44</v>
      </c>
      <c r="T119" s="648">
        <v>0.375012032</v>
      </c>
      <c r="AL119" s="196"/>
    </row>
    <row r="120" spans="17:38" x14ac:dyDescent="0.35">
      <c r="Q120" s="196"/>
      <c r="R120" s="13" t="s">
        <v>25</v>
      </c>
      <c r="S120" s="2" t="s">
        <v>44</v>
      </c>
      <c r="T120" s="648">
        <v>0.37927699199999998</v>
      </c>
      <c r="AL120" s="196"/>
    </row>
    <row r="121" spans="17:38" x14ac:dyDescent="0.35">
      <c r="Q121" s="196"/>
      <c r="R121" s="13" t="s">
        <v>26</v>
      </c>
      <c r="S121" s="2" t="s">
        <v>44</v>
      </c>
      <c r="T121" s="648">
        <v>0.225251172</v>
      </c>
      <c r="AL121" s="196"/>
    </row>
    <row r="122" spans="17:38" x14ac:dyDescent="0.35">
      <c r="Q122" s="196"/>
      <c r="R122" s="13" t="s">
        <v>27</v>
      </c>
      <c r="S122" s="2" t="s">
        <v>44</v>
      </c>
      <c r="T122" s="648">
        <v>9.5216707999999997E-2</v>
      </c>
      <c r="AL122" s="196"/>
    </row>
    <row r="123" spans="17:38" x14ac:dyDescent="0.35">
      <c r="Q123" s="196"/>
      <c r="R123" s="13" t="s">
        <v>23</v>
      </c>
      <c r="S123" s="2" t="s">
        <v>45</v>
      </c>
      <c r="T123" s="648">
        <v>0.52849023100000003</v>
      </c>
      <c r="AL123" s="196"/>
    </row>
    <row r="124" spans="17:38" x14ac:dyDescent="0.35">
      <c r="Q124" s="196"/>
      <c r="R124" s="13" t="s">
        <v>25</v>
      </c>
      <c r="S124" s="2" t="s">
        <v>45</v>
      </c>
      <c r="T124" s="648">
        <v>0.48035635999999998</v>
      </c>
      <c r="AL124" s="196"/>
    </row>
    <row r="125" spans="17:38" x14ac:dyDescent="0.35">
      <c r="Q125" s="196"/>
      <c r="R125" s="13" t="s">
        <v>26</v>
      </c>
      <c r="S125" s="2" t="s">
        <v>45</v>
      </c>
      <c r="T125" s="648">
        <v>0.17713504899999999</v>
      </c>
      <c r="AL125" s="196"/>
    </row>
    <row r="126" spans="17:38" x14ac:dyDescent="0.35">
      <c r="Q126" s="196"/>
      <c r="R126" s="13" t="s">
        <v>27</v>
      </c>
      <c r="S126" s="2" t="s">
        <v>45</v>
      </c>
      <c r="T126" s="648">
        <v>0.210498086</v>
      </c>
      <c r="AL126" s="196"/>
    </row>
    <row r="127" spans="17:38" x14ac:dyDescent="0.35">
      <c r="Q127" s="196"/>
      <c r="R127" s="13" t="s">
        <v>23</v>
      </c>
      <c r="S127" s="2" t="s">
        <v>31</v>
      </c>
      <c r="T127" s="648">
        <v>0.54244702700000003</v>
      </c>
      <c r="AL127" s="196"/>
    </row>
    <row r="128" spans="17:38" x14ac:dyDescent="0.35">
      <c r="Q128" s="196"/>
      <c r="R128" s="13" t="s">
        <v>25</v>
      </c>
      <c r="S128" s="2" t="s">
        <v>31</v>
      </c>
      <c r="T128" s="648">
        <v>0.50636864000000004</v>
      </c>
      <c r="AL128" s="196"/>
    </row>
    <row r="129" spans="17:38" x14ac:dyDescent="0.35">
      <c r="Q129" s="196"/>
      <c r="R129" s="13" t="s">
        <v>26</v>
      </c>
      <c r="S129" s="2" t="s">
        <v>31</v>
      </c>
      <c r="T129" s="648">
        <v>0.31513274499999999</v>
      </c>
      <c r="AL129" s="196"/>
    </row>
    <row r="130" spans="17:38" x14ac:dyDescent="0.35">
      <c r="Q130" s="196"/>
      <c r="R130" s="14" t="s">
        <v>27</v>
      </c>
      <c r="S130" s="6" t="s">
        <v>31</v>
      </c>
      <c r="T130" s="649">
        <v>0.21047006800000001</v>
      </c>
      <c r="AL130" s="196"/>
    </row>
    <row r="131" spans="17:38" x14ac:dyDescent="0.35">
      <c r="Q131" s="196"/>
      <c r="AL131" s="196"/>
    </row>
    <row r="132" spans="17:38" x14ac:dyDescent="0.35">
      <c r="Q132" s="196"/>
      <c r="AL132" s="196"/>
    </row>
    <row r="133" spans="17:38" x14ac:dyDescent="0.35">
      <c r="Q133" s="196"/>
      <c r="AL133" s="196"/>
    </row>
    <row r="134" spans="17:38" x14ac:dyDescent="0.35">
      <c r="Q134" s="196"/>
      <c r="AL134" s="196"/>
    </row>
    <row r="135" spans="17:38" x14ac:dyDescent="0.35">
      <c r="Q135" s="196"/>
      <c r="AL135" s="196"/>
    </row>
    <row r="136" spans="17:38" x14ac:dyDescent="0.35">
      <c r="Q136" s="196"/>
      <c r="AL136" s="196"/>
    </row>
    <row r="137" spans="17:38" x14ac:dyDescent="0.35">
      <c r="Q137" s="196"/>
      <c r="AL137" s="196"/>
    </row>
    <row r="138" spans="17:38" x14ac:dyDescent="0.35">
      <c r="Q138" s="196"/>
      <c r="AL138" s="196"/>
    </row>
    <row r="139" spans="17:38" x14ac:dyDescent="0.35">
      <c r="Q139" s="196"/>
      <c r="AL139" s="196"/>
    </row>
    <row r="140" spans="17:38" x14ac:dyDescent="0.35">
      <c r="Q140" s="196"/>
      <c r="AL140" s="196"/>
    </row>
    <row r="141" spans="17:38" x14ac:dyDescent="0.35">
      <c r="Q141" s="196"/>
      <c r="AL141" s="196"/>
    </row>
    <row r="142" spans="17:38" x14ac:dyDescent="0.35">
      <c r="Q142" s="196"/>
      <c r="AL142" s="196"/>
    </row>
    <row r="143" spans="17:38" x14ac:dyDescent="0.35">
      <c r="Q143" s="196"/>
      <c r="AL143" s="196"/>
    </row>
    <row r="144" spans="17:38" x14ac:dyDescent="0.35">
      <c r="Q144" s="196"/>
      <c r="AL144" s="196"/>
    </row>
    <row r="145" spans="17:38" x14ac:dyDescent="0.35">
      <c r="Q145" s="196"/>
      <c r="AL145" s="196"/>
    </row>
    <row r="146" spans="17:38" x14ac:dyDescent="0.35">
      <c r="Q146" s="196"/>
      <c r="AL146" s="196"/>
    </row>
    <row r="147" spans="17:38" x14ac:dyDescent="0.35">
      <c r="Q147" s="196"/>
      <c r="AL147" s="196"/>
    </row>
    <row r="148" spans="17:38" x14ac:dyDescent="0.35">
      <c r="Q148" s="196"/>
      <c r="AL148" s="196"/>
    </row>
    <row r="149" spans="17:38" x14ac:dyDescent="0.35">
      <c r="Q149" s="196"/>
      <c r="AL149" s="196"/>
    </row>
    <row r="150" spans="17:38" x14ac:dyDescent="0.35">
      <c r="Q150" s="196"/>
      <c r="AL150" s="196"/>
    </row>
  </sheetData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  <colBreaks count="1" manualBreakCount="1">
    <brk id="17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130"/>
  <sheetViews>
    <sheetView showGridLines="0" zoomScaleNormal="100" zoomScaleSheetLayoutView="40" workbookViewId="0"/>
  </sheetViews>
  <sheetFormatPr defaultColWidth="10.90625" defaultRowHeight="14.5" x14ac:dyDescent="0.35"/>
  <cols>
    <col min="1" max="3" width="14.08984375" customWidth="1"/>
    <col min="4" max="18" width="9.1796875" customWidth="1"/>
    <col min="19" max="21" width="14.08984375" customWidth="1"/>
    <col min="22" max="31" width="9.1796875" customWidth="1"/>
    <col min="32" max="32" width="25.7265625" customWidth="1"/>
    <col min="33" max="33" width="9.1796875" customWidth="1"/>
    <col min="34" max="37" width="14.08984375" customWidth="1"/>
    <col min="38" max="38" width="29.7265625" customWidth="1"/>
    <col min="39" max="48" width="9.1796875" customWidth="1"/>
    <col min="49" max="49" width="52.81640625" customWidth="1"/>
    <col min="50" max="63" width="9.1796875" customWidth="1"/>
    <col min="64" max="64" width="15.81640625" customWidth="1"/>
    <col min="65" max="200" width="9.1796875" customWidth="1"/>
  </cols>
  <sheetData>
    <row r="1" spans="1:57" ht="20" x14ac:dyDescent="0.4">
      <c r="A1" s="9" t="s">
        <v>258</v>
      </c>
      <c r="R1" s="196"/>
      <c r="AG1" s="196"/>
      <c r="AH1" s="9" t="s">
        <v>259</v>
      </c>
      <c r="AX1" s="196"/>
      <c r="AY1" s="9" t="s">
        <v>261</v>
      </c>
    </row>
    <row r="2" spans="1:57" ht="20" x14ac:dyDescent="0.4">
      <c r="A2" s="10" t="s">
        <v>10</v>
      </c>
      <c r="R2" s="196"/>
      <c r="S2" s="10" t="s">
        <v>12</v>
      </c>
      <c r="AG2" s="196"/>
      <c r="AH2" s="10" t="s">
        <v>260</v>
      </c>
      <c r="AX2" s="196"/>
      <c r="AY2" s="10" t="s">
        <v>260</v>
      </c>
    </row>
    <row r="3" spans="1:57" x14ac:dyDescent="0.35">
      <c r="R3" s="196"/>
      <c r="AG3" s="196"/>
      <c r="AX3" s="196"/>
    </row>
    <row r="4" spans="1:57" ht="15.5" x14ac:dyDescent="0.35">
      <c r="A4" s="11" t="s">
        <v>262</v>
      </c>
      <c r="E4" s="11" t="s">
        <v>596</v>
      </c>
      <c r="R4" s="196"/>
      <c r="S4" s="11" t="s">
        <v>266</v>
      </c>
      <c r="W4" s="11" t="s">
        <v>590</v>
      </c>
      <c r="AG4" s="196"/>
      <c r="AH4" s="11" t="s">
        <v>271</v>
      </c>
      <c r="AN4" s="1145" t="s">
        <v>600</v>
      </c>
      <c r="AX4" s="196"/>
      <c r="AY4" s="1145" t="s">
        <v>411</v>
      </c>
      <c r="AZ4" s="1146"/>
      <c r="BA4" s="1146"/>
      <c r="BB4" s="1146"/>
      <c r="BC4" s="1146"/>
      <c r="BD4" s="1145" t="s">
        <v>412</v>
      </c>
      <c r="BE4" s="1146"/>
    </row>
    <row r="5" spans="1:57" x14ac:dyDescent="0.35">
      <c r="A5" s="2" t="s">
        <v>10</v>
      </c>
      <c r="B5" s="2"/>
      <c r="C5" s="2"/>
      <c r="R5" s="196"/>
      <c r="S5" s="2" t="s">
        <v>33</v>
      </c>
      <c r="T5" s="2"/>
      <c r="U5" s="2"/>
      <c r="AG5" s="196"/>
      <c r="AH5" s="2" t="s">
        <v>10</v>
      </c>
      <c r="AI5" s="2"/>
      <c r="AJ5" s="2"/>
      <c r="AK5" s="2"/>
      <c r="AL5" s="2"/>
      <c r="AX5" s="196"/>
      <c r="AY5" s="1146" t="s">
        <v>10</v>
      </c>
      <c r="AZ5" s="1146"/>
      <c r="BA5" s="1146"/>
      <c r="BB5" s="1146"/>
    </row>
    <row r="6" spans="1:57" x14ac:dyDescent="0.35">
      <c r="A6" s="1106" t="s">
        <v>18</v>
      </c>
      <c r="B6" s="15" t="s">
        <v>19</v>
      </c>
      <c r="C6" s="1126" t="s">
        <v>198</v>
      </c>
      <c r="R6" s="196"/>
      <c r="S6" s="1184" t="s">
        <v>18</v>
      </c>
      <c r="T6" s="1185" t="s">
        <v>34</v>
      </c>
      <c r="U6" s="1186" t="s">
        <v>198</v>
      </c>
      <c r="AG6" s="196"/>
      <c r="AH6" s="1129" t="s">
        <v>18</v>
      </c>
      <c r="AI6" s="1130" t="s">
        <v>19</v>
      </c>
      <c r="AJ6" s="1130" t="s">
        <v>34</v>
      </c>
      <c r="AK6" s="1131" t="s">
        <v>272</v>
      </c>
      <c r="AL6" s="1132" t="s">
        <v>273</v>
      </c>
      <c r="AX6" s="196"/>
      <c r="AY6" s="1147" t="s">
        <v>18</v>
      </c>
      <c r="AZ6" s="1148" t="s">
        <v>19</v>
      </c>
      <c r="BA6" s="1148" t="s">
        <v>34</v>
      </c>
      <c r="BB6" s="1149" t="s">
        <v>21</v>
      </c>
    </row>
    <row r="7" spans="1:57" x14ac:dyDescent="0.35">
      <c r="A7" s="1106" t="s">
        <v>265</v>
      </c>
      <c r="B7" s="15" t="s">
        <v>24</v>
      </c>
      <c r="C7" s="1126">
        <v>0.12</v>
      </c>
      <c r="R7" s="196"/>
      <c r="S7" s="1180" t="s">
        <v>265</v>
      </c>
      <c r="T7" s="1174" t="s">
        <v>42</v>
      </c>
      <c r="U7" s="1181">
        <v>0.17100000000000001</v>
      </c>
      <c r="AG7" s="196"/>
      <c r="AH7" s="1129" t="s">
        <v>96</v>
      </c>
      <c r="AI7" s="1130" t="s">
        <v>24</v>
      </c>
      <c r="AJ7" s="1130" t="s">
        <v>274</v>
      </c>
      <c r="AK7" s="1133">
        <v>303.32</v>
      </c>
      <c r="AL7" s="1134">
        <v>10.28</v>
      </c>
      <c r="AX7" s="196"/>
      <c r="AY7" s="1151" t="s">
        <v>25</v>
      </c>
      <c r="AZ7" s="1152" t="s">
        <v>24</v>
      </c>
      <c r="BA7" s="1152" t="s">
        <v>274</v>
      </c>
      <c r="BB7" s="1160">
        <v>520.72</v>
      </c>
    </row>
    <row r="8" spans="1:57" x14ac:dyDescent="0.35">
      <c r="A8" s="1107" t="s">
        <v>264</v>
      </c>
      <c r="B8" s="2" t="s">
        <v>24</v>
      </c>
      <c r="C8" s="1127">
        <v>0.13400000000000001</v>
      </c>
      <c r="R8" s="196"/>
      <c r="S8" s="1180" t="s">
        <v>264</v>
      </c>
      <c r="T8" s="1174" t="s">
        <v>42</v>
      </c>
      <c r="U8" s="1181">
        <v>0.191</v>
      </c>
      <c r="AG8" s="196"/>
      <c r="AH8" s="1135" t="s">
        <v>96</v>
      </c>
      <c r="AI8" s="1136" t="s">
        <v>24</v>
      </c>
      <c r="AJ8" s="1136" t="s">
        <v>275</v>
      </c>
      <c r="AK8" s="1137">
        <v>683.94</v>
      </c>
      <c r="AL8" s="1138">
        <v>66</v>
      </c>
      <c r="AX8" s="196"/>
      <c r="AY8" s="1153" t="s">
        <v>26</v>
      </c>
      <c r="AZ8" s="1150" t="s">
        <v>24</v>
      </c>
      <c r="BA8" s="1150" t="s">
        <v>274</v>
      </c>
      <c r="BB8" s="1158">
        <v>534.4</v>
      </c>
    </row>
    <row r="9" spans="1:57" x14ac:dyDescent="0.35">
      <c r="A9" s="1107" t="s">
        <v>263</v>
      </c>
      <c r="B9" s="1174" t="s">
        <v>24</v>
      </c>
      <c r="C9" s="1127">
        <v>0.17199999999999999</v>
      </c>
      <c r="R9" s="196"/>
      <c r="S9" s="1180" t="s">
        <v>263</v>
      </c>
      <c r="T9" s="1174" t="s">
        <v>42</v>
      </c>
      <c r="U9" s="1181">
        <v>0.20899999999999999</v>
      </c>
      <c r="AG9" s="196"/>
      <c r="AH9" s="1135" t="s">
        <v>96</v>
      </c>
      <c r="AI9" s="1136" t="s">
        <v>28</v>
      </c>
      <c r="AJ9" s="1136" t="s">
        <v>274</v>
      </c>
      <c r="AK9" s="1137">
        <v>281.57</v>
      </c>
      <c r="AL9" s="1138">
        <v>9.9700000000000006</v>
      </c>
      <c r="AX9" s="196"/>
      <c r="AY9" s="1153" t="s">
        <v>27</v>
      </c>
      <c r="AZ9" s="1150" t="s">
        <v>24</v>
      </c>
      <c r="BA9" s="1150" t="s">
        <v>274</v>
      </c>
      <c r="BB9" s="1158">
        <v>620.26</v>
      </c>
    </row>
    <row r="10" spans="1:57" x14ac:dyDescent="0.35">
      <c r="A10" s="1107" t="s">
        <v>265</v>
      </c>
      <c r="B10" s="2" t="s">
        <v>28</v>
      </c>
      <c r="C10" s="1127">
        <v>0.124</v>
      </c>
      <c r="R10" s="196"/>
      <c r="S10" s="1180" t="s">
        <v>265</v>
      </c>
      <c r="T10" s="1174" t="s">
        <v>43</v>
      </c>
      <c r="U10" s="1181">
        <v>0.06</v>
      </c>
      <c r="AG10" s="196"/>
      <c r="AH10" s="1135" t="s">
        <v>96</v>
      </c>
      <c r="AI10" s="1136" t="s">
        <v>28</v>
      </c>
      <c r="AJ10" s="1136" t="s">
        <v>275</v>
      </c>
      <c r="AK10" s="1139" t="s">
        <v>410</v>
      </c>
      <c r="AL10" s="1140" t="s">
        <v>410</v>
      </c>
      <c r="AX10" s="196"/>
      <c r="AY10" s="1153" t="s">
        <v>25</v>
      </c>
      <c r="AZ10" s="1150" t="s">
        <v>24</v>
      </c>
      <c r="BA10" s="1150" t="s">
        <v>275</v>
      </c>
      <c r="BB10" s="1158">
        <v>214.72</v>
      </c>
    </row>
    <row r="11" spans="1:57" x14ac:dyDescent="0.35">
      <c r="A11" s="1107" t="s">
        <v>264</v>
      </c>
      <c r="B11" s="2" t="s">
        <v>28</v>
      </c>
      <c r="C11" s="1127">
        <v>0.14799999999999999</v>
      </c>
      <c r="R11" s="196"/>
      <c r="S11" s="1180" t="s">
        <v>264</v>
      </c>
      <c r="T11" s="1174" t="s">
        <v>43</v>
      </c>
      <c r="U11" s="1181">
        <v>7.3999999999999996E-2</v>
      </c>
      <c r="AG11" s="196"/>
      <c r="AH11" s="1135" t="s">
        <v>96</v>
      </c>
      <c r="AI11" s="1136" t="s">
        <v>29</v>
      </c>
      <c r="AJ11" s="1136" t="s">
        <v>274</v>
      </c>
      <c r="AK11" s="1137">
        <v>505.54</v>
      </c>
      <c r="AL11" s="1138">
        <v>11.78</v>
      </c>
      <c r="AX11" s="196"/>
      <c r="AY11" s="1153" t="s">
        <v>26</v>
      </c>
      <c r="AZ11" s="1150" t="s">
        <v>24</v>
      </c>
      <c r="BA11" s="1150" t="s">
        <v>275</v>
      </c>
      <c r="BB11" s="1158">
        <v>185.93</v>
      </c>
    </row>
    <row r="12" spans="1:57" x14ac:dyDescent="0.35">
      <c r="A12" s="1107" t="s">
        <v>263</v>
      </c>
      <c r="B12" s="2" t="s">
        <v>28</v>
      </c>
      <c r="C12" s="1127">
        <v>0.17399999999999999</v>
      </c>
      <c r="R12" s="196"/>
      <c r="S12" s="1180" t="s">
        <v>263</v>
      </c>
      <c r="T12" s="1174" t="s">
        <v>43</v>
      </c>
      <c r="U12" s="1181">
        <v>8.7999999999999995E-2</v>
      </c>
      <c r="AG12" s="196"/>
      <c r="AH12" s="1135" t="s">
        <v>96</v>
      </c>
      <c r="AI12" s="1136" t="s">
        <v>29</v>
      </c>
      <c r="AJ12" s="1136" t="s">
        <v>275</v>
      </c>
      <c r="AK12" s="1137">
        <v>904.24</v>
      </c>
      <c r="AL12" s="1138">
        <v>55.6</v>
      </c>
      <c r="AX12" s="196"/>
      <c r="AY12" s="1153" t="s">
        <v>27</v>
      </c>
      <c r="AZ12" s="1150" t="s">
        <v>24</v>
      </c>
      <c r="BA12" s="1150" t="s">
        <v>275</v>
      </c>
      <c r="BB12" s="1158">
        <v>193.48</v>
      </c>
    </row>
    <row r="13" spans="1:57" x14ac:dyDescent="0.35">
      <c r="A13" s="1107" t="s">
        <v>265</v>
      </c>
      <c r="B13" s="2" t="s">
        <v>29</v>
      </c>
      <c r="C13" s="1127">
        <v>0.247</v>
      </c>
      <c r="R13" s="196"/>
      <c r="S13" s="1180" t="s">
        <v>265</v>
      </c>
      <c r="T13" s="1174" t="s">
        <v>44</v>
      </c>
      <c r="U13" s="1181">
        <v>8.6999999999999994E-2</v>
      </c>
      <c r="AG13" s="196"/>
      <c r="AH13" s="1135" t="s">
        <v>96</v>
      </c>
      <c r="AI13" s="1136" t="s">
        <v>30</v>
      </c>
      <c r="AJ13" s="1136" t="s">
        <v>274</v>
      </c>
      <c r="AK13" s="1137">
        <v>365.16</v>
      </c>
      <c r="AL13" s="1138">
        <v>10.34</v>
      </c>
      <c r="AX13" s="196"/>
      <c r="AY13" s="1153" t="s">
        <v>25</v>
      </c>
      <c r="AZ13" s="1150" t="s">
        <v>28</v>
      </c>
      <c r="BA13" s="1150" t="s">
        <v>274</v>
      </c>
      <c r="BB13" s="1158">
        <v>570.04</v>
      </c>
    </row>
    <row r="14" spans="1:57" x14ac:dyDescent="0.35">
      <c r="A14" s="1107" t="s">
        <v>264</v>
      </c>
      <c r="B14" s="2" t="s">
        <v>29</v>
      </c>
      <c r="C14" s="1127">
        <v>0.26900000000000002</v>
      </c>
      <c r="R14" s="196"/>
      <c r="S14" s="1180" t="s">
        <v>264</v>
      </c>
      <c r="T14" s="1174" t="s">
        <v>44</v>
      </c>
      <c r="U14" s="1181">
        <v>0.09</v>
      </c>
      <c r="AG14" s="196"/>
      <c r="AH14" s="1135" t="s">
        <v>96</v>
      </c>
      <c r="AI14" s="1136" t="s">
        <v>30</v>
      </c>
      <c r="AJ14" s="1136" t="s">
        <v>275</v>
      </c>
      <c r="AK14" s="1137">
        <v>909.47</v>
      </c>
      <c r="AL14" s="1138">
        <v>50.02</v>
      </c>
      <c r="AX14" s="196"/>
      <c r="AY14" s="1153" t="s">
        <v>26</v>
      </c>
      <c r="AZ14" s="1150" t="s">
        <v>28</v>
      </c>
      <c r="BA14" s="1150" t="s">
        <v>274</v>
      </c>
      <c r="BB14" s="1158">
        <v>648.08000000000004</v>
      </c>
    </row>
    <row r="15" spans="1:57" x14ac:dyDescent="0.35">
      <c r="A15" s="1107" t="s">
        <v>263</v>
      </c>
      <c r="B15" s="2" t="s">
        <v>29</v>
      </c>
      <c r="C15" s="1127">
        <v>0.34399999999999997</v>
      </c>
      <c r="R15" s="196"/>
      <c r="S15" s="1180" t="s">
        <v>263</v>
      </c>
      <c r="T15" s="1174" t="s">
        <v>44</v>
      </c>
      <c r="U15" s="1181">
        <v>0.11</v>
      </c>
      <c r="AG15" s="196"/>
      <c r="AH15" s="1135" t="s">
        <v>96</v>
      </c>
      <c r="AI15" s="1136" t="s">
        <v>31</v>
      </c>
      <c r="AJ15" s="1136" t="s">
        <v>274</v>
      </c>
      <c r="AK15" s="1137">
        <v>337.28</v>
      </c>
      <c r="AL15" s="1138">
        <v>10.18</v>
      </c>
      <c r="AX15" s="196"/>
      <c r="AY15" s="1153" t="s">
        <v>27</v>
      </c>
      <c r="AZ15" s="1150" t="s">
        <v>28</v>
      </c>
      <c r="BA15" s="1150" t="s">
        <v>274</v>
      </c>
      <c r="BB15" s="1158">
        <v>838.14</v>
      </c>
    </row>
    <row r="16" spans="1:57" x14ac:dyDescent="0.35">
      <c r="A16" s="1107" t="s">
        <v>265</v>
      </c>
      <c r="B16" s="2" t="s">
        <v>30</v>
      </c>
      <c r="C16" s="1127">
        <v>0.27400000000000002</v>
      </c>
      <c r="R16" s="196"/>
      <c r="S16" s="1180" t="s">
        <v>265</v>
      </c>
      <c r="T16" s="1174" t="s">
        <v>45</v>
      </c>
      <c r="U16" s="1181">
        <v>0.16400000000000001</v>
      </c>
      <c r="AG16" s="196"/>
      <c r="AH16" s="1141" t="s">
        <v>96</v>
      </c>
      <c r="AI16" s="1142" t="s">
        <v>31</v>
      </c>
      <c r="AJ16" s="1142" t="s">
        <v>275</v>
      </c>
      <c r="AK16" s="1143">
        <v>844.33</v>
      </c>
      <c r="AL16" s="1144">
        <v>52.06</v>
      </c>
      <c r="AX16" s="196"/>
      <c r="AY16" s="1153" t="s">
        <v>25</v>
      </c>
      <c r="AZ16" s="1150" t="s">
        <v>28</v>
      </c>
      <c r="BA16" s="1150" t="s">
        <v>275</v>
      </c>
      <c r="BB16" s="1157" t="s">
        <v>410</v>
      </c>
    </row>
    <row r="17" spans="1:54" x14ac:dyDescent="0.35">
      <c r="A17" s="1107" t="s">
        <v>264</v>
      </c>
      <c r="B17" s="2" t="s">
        <v>30</v>
      </c>
      <c r="C17" s="1127">
        <v>0.3</v>
      </c>
      <c r="R17" s="196"/>
      <c r="S17" s="1180" t="s">
        <v>264</v>
      </c>
      <c r="T17" s="1174" t="s">
        <v>45</v>
      </c>
      <c r="U17" s="1181">
        <v>0.182</v>
      </c>
      <c r="AG17" s="196"/>
      <c r="AX17" s="196"/>
      <c r="AY17" s="1153" t="s">
        <v>26</v>
      </c>
      <c r="AZ17" s="1150" t="s">
        <v>28</v>
      </c>
      <c r="BA17" s="1150" t="s">
        <v>275</v>
      </c>
      <c r="BB17" s="1157" t="s">
        <v>410</v>
      </c>
    </row>
    <row r="18" spans="1:54" x14ac:dyDescent="0.35">
      <c r="A18" s="1107" t="s">
        <v>263</v>
      </c>
      <c r="B18" s="2" t="s">
        <v>30</v>
      </c>
      <c r="C18" s="1127">
        <v>0.34</v>
      </c>
      <c r="R18" s="196"/>
      <c r="S18" s="1180" t="s">
        <v>263</v>
      </c>
      <c r="T18" s="1174" t="s">
        <v>45</v>
      </c>
      <c r="U18" s="1181">
        <v>0.22900000000000001</v>
      </c>
      <c r="AG18" s="196"/>
      <c r="AX18" s="196"/>
      <c r="AY18" s="1153" t="s">
        <v>27</v>
      </c>
      <c r="AZ18" s="1150" t="s">
        <v>28</v>
      </c>
      <c r="BA18" s="1150" t="s">
        <v>275</v>
      </c>
      <c r="BB18" s="1157" t="s">
        <v>410</v>
      </c>
    </row>
    <row r="19" spans="1:54" x14ac:dyDescent="0.35">
      <c r="A19" s="1107" t="s">
        <v>265</v>
      </c>
      <c r="B19" s="1174" t="s">
        <v>31</v>
      </c>
      <c r="C19" s="1127">
        <v>0.16200000000000001</v>
      </c>
      <c r="R19" s="196"/>
      <c r="S19" s="1180" t="s">
        <v>265</v>
      </c>
      <c r="T19" s="1174" t="s">
        <v>31</v>
      </c>
      <c r="U19" s="1181">
        <v>0.16200000000000001</v>
      </c>
      <c r="AG19" s="196"/>
      <c r="AX19" s="196"/>
      <c r="AY19" s="1153" t="s">
        <v>25</v>
      </c>
      <c r="AZ19" s="1150" t="s">
        <v>29</v>
      </c>
      <c r="BA19" s="1150" t="s">
        <v>274</v>
      </c>
      <c r="BB19" s="1158">
        <v>800.29</v>
      </c>
    </row>
    <row r="20" spans="1:54" x14ac:dyDescent="0.35">
      <c r="A20" s="1107" t="s">
        <v>264</v>
      </c>
      <c r="B20" s="2" t="s">
        <v>31</v>
      </c>
      <c r="C20" s="1127">
        <v>0.183</v>
      </c>
      <c r="R20" s="196"/>
      <c r="S20" s="1180" t="s">
        <v>264</v>
      </c>
      <c r="T20" s="1174" t="s">
        <v>31</v>
      </c>
      <c r="U20" s="1181">
        <v>0.183</v>
      </c>
      <c r="AG20" s="196"/>
      <c r="AX20" s="196"/>
      <c r="AY20" s="1153" t="s">
        <v>26</v>
      </c>
      <c r="AZ20" s="1150" t="s">
        <v>29</v>
      </c>
      <c r="BA20" s="1150" t="s">
        <v>274</v>
      </c>
      <c r="BB20" s="1158">
        <v>849.6</v>
      </c>
    </row>
    <row r="21" spans="1:54" x14ac:dyDescent="0.35">
      <c r="A21" s="1108" t="s">
        <v>263</v>
      </c>
      <c r="B21" s="6" t="s">
        <v>31</v>
      </c>
      <c r="C21" s="1128">
        <v>0.22</v>
      </c>
      <c r="R21" s="196"/>
      <c r="S21" s="1182" t="s">
        <v>263</v>
      </c>
      <c r="T21" s="1176" t="s">
        <v>31</v>
      </c>
      <c r="U21" s="1183">
        <v>0.22</v>
      </c>
      <c r="AG21" s="196"/>
      <c r="AX21" s="196"/>
      <c r="AY21" s="1153" t="s">
        <v>27</v>
      </c>
      <c r="AZ21" s="1150" t="s">
        <v>29</v>
      </c>
      <c r="BA21" s="1150" t="s">
        <v>274</v>
      </c>
      <c r="BB21" s="1158">
        <v>953.5</v>
      </c>
    </row>
    <row r="22" spans="1:54" x14ac:dyDescent="0.35">
      <c r="R22" s="196"/>
      <c r="AG22" s="196"/>
      <c r="AX22" s="196"/>
      <c r="AY22" s="1153" t="s">
        <v>25</v>
      </c>
      <c r="AZ22" s="1150" t="s">
        <v>29</v>
      </c>
      <c r="BA22" s="1150" t="s">
        <v>275</v>
      </c>
      <c r="BB22" s="1158">
        <v>339.72</v>
      </c>
    </row>
    <row r="23" spans="1:54" x14ac:dyDescent="0.35">
      <c r="R23" s="196"/>
      <c r="AG23" s="196"/>
      <c r="AX23" s="196"/>
      <c r="AY23" s="1153" t="s">
        <v>26</v>
      </c>
      <c r="AZ23" s="1150" t="s">
        <v>29</v>
      </c>
      <c r="BA23" s="1150" t="s">
        <v>275</v>
      </c>
      <c r="BB23" s="1158">
        <v>326.33999999999997</v>
      </c>
    </row>
    <row r="24" spans="1:54" x14ac:dyDescent="0.35">
      <c r="R24" s="196"/>
      <c r="AG24" s="196"/>
      <c r="AX24" s="196"/>
      <c r="AY24" s="1153" t="s">
        <v>27</v>
      </c>
      <c r="AZ24" s="1150" t="s">
        <v>29</v>
      </c>
      <c r="BA24" s="1150" t="s">
        <v>275</v>
      </c>
      <c r="BB24" s="1158">
        <v>333.96</v>
      </c>
    </row>
    <row r="25" spans="1:54" x14ac:dyDescent="0.35">
      <c r="R25" s="196"/>
      <c r="AG25" s="196"/>
      <c r="AX25" s="196"/>
      <c r="AY25" s="1153" t="s">
        <v>25</v>
      </c>
      <c r="AZ25" s="1150" t="s">
        <v>30</v>
      </c>
      <c r="BA25" s="1150" t="s">
        <v>274</v>
      </c>
      <c r="BB25" s="1158">
        <v>942.65</v>
      </c>
    </row>
    <row r="26" spans="1:54" ht="15.5" x14ac:dyDescent="0.35">
      <c r="R26" s="196"/>
      <c r="S26" s="11" t="s">
        <v>267</v>
      </c>
      <c r="W26" s="11" t="s">
        <v>591</v>
      </c>
      <c r="AG26" s="196"/>
      <c r="AX26" s="196"/>
      <c r="AY26" s="1153" t="s">
        <v>26</v>
      </c>
      <c r="AZ26" s="1150" t="s">
        <v>30</v>
      </c>
      <c r="BA26" s="1150" t="s">
        <v>274</v>
      </c>
      <c r="BB26" s="1158">
        <v>995.19</v>
      </c>
    </row>
    <row r="27" spans="1:54" x14ac:dyDescent="0.35">
      <c r="R27" s="196"/>
      <c r="S27" s="2" t="s">
        <v>24</v>
      </c>
      <c r="T27" s="2"/>
      <c r="U27" s="2"/>
      <c r="AG27" s="196"/>
      <c r="AX27" s="196"/>
      <c r="AY27" s="1153" t="s">
        <v>27</v>
      </c>
      <c r="AZ27" s="1150" t="s">
        <v>30</v>
      </c>
      <c r="BA27" s="1150" t="s">
        <v>274</v>
      </c>
      <c r="BB27" s="1158">
        <v>1156.06</v>
      </c>
    </row>
    <row r="28" spans="1:54" x14ac:dyDescent="0.35">
      <c r="R28" s="196"/>
      <c r="S28" s="1184" t="s">
        <v>18</v>
      </c>
      <c r="T28" s="1185" t="s">
        <v>34</v>
      </c>
      <c r="U28" s="1186" t="s">
        <v>198</v>
      </c>
      <c r="AG28" s="196"/>
      <c r="AX28" s="196"/>
      <c r="AY28" s="1153" t="s">
        <v>25</v>
      </c>
      <c r="AZ28" s="1150" t="s">
        <v>30</v>
      </c>
      <c r="BA28" s="1150" t="s">
        <v>275</v>
      </c>
      <c r="BB28" s="1158">
        <v>513.34</v>
      </c>
    </row>
    <row r="29" spans="1:54" x14ac:dyDescent="0.35">
      <c r="R29" s="196"/>
      <c r="S29" s="1180" t="s">
        <v>265</v>
      </c>
      <c r="T29" s="1174" t="s">
        <v>42</v>
      </c>
      <c r="U29" s="1181">
        <v>0.122</v>
      </c>
      <c r="AG29" s="196"/>
      <c r="AX29" s="196"/>
      <c r="AY29" s="1153" t="s">
        <v>26</v>
      </c>
      <c r="AZ29" s="1150" t="s">
        <v>30</v>
      </c>
      <c r="BA29" s="1150" t="s">
        <v>275</v>
      </c>
      <c r="BB29" s="1158">
        <v>464.33</v>
      </c>
    </row>
    <row r="30" spans="1:54" x14ac:dyDescent="0.35">
      <c r="R30" s="196"/>
      <c r="S30" s="1180" t="s">
        <v>264</v>
      </c>
      <c r="T30" s="1174" t="s">
        <v>42</v>
      </c>
      <c r="U30" s="1181">
        <v>0.13400000000000001</v>
      </c>
      <c r="AG30" s="196"/>
      <c r="AX30" s="196"/>
      <c r="AY30" s="1153" t="s">
        <v>27</v>
      </c>
      <c r="AZ30" s="1150" t="s">
        <v>30</v>
      </c>
      <c r="BA30" s="1150" t="s">
        <v>275</v>
      </c>
      <c r="BB30" s="1158">
        <v>470.91</v>
      </c>
    </row>
    <row r="31" spans="1:54" x14ac:dyDescent="0.35">
      <c r="R31" s="196"/>
      <c r="S31" s="1180" t="s">
        <v>263</v>
      </c>
      <c r="T31" s="1174" t="s">
        <v>42</v>
      </c>
      <c r="U31" s="1181">
        <v>0.16500000000000001</v>
      </c>
      <c r="AG31" s="196"/>
      <c r="AX31" s="196"/>
      <c r="AY31" s="1153" t="s">
        <v>25</v>
      </c>
      <c r="AZ31" s="1150" t="s">
        <v>31</v>
      </c>
      <c r="BA31" s="1150" t="s">
        <v>274</v>
      </c>
      <c r="BB31" s="1158">
        <v>655.1</v>
      </c>
    </row>
    <row r="32" spans="1:54" x14ac:dyDescent="0.35">
      <c r="R32" s="196"/>
      <c r="S32" s="1180" t="s">
        <v>265</v>
      </c>
      <c r="T32" s="1174" t="s">
        <v>43</v>
      </c>
      <c r="U32" s="1181">
        <v>4.2999999999999997E-2</v>
      </c>
      <c r="AG32" s="196"/>
      <c r="AX32" s="196"/>
      <c r="AY32" s="1153" t="s">
        <v>26</v>
      </c>
      <c r="AZ32" s="1150" t="s">
        <v>31</v>
      </c>
      <c r="BA32" s="1150" t="s">
        <v>274</v>
      </c>
      <c r="BB32" s="1158">
        <v>716.08</v>
      </c>
    </row>
    <row r="33" spans="18:54" x14ac:dyDescent="0.35">
      <c r="R33" s="196"/>
      <c r="S33" s="1180" t="s">
        <v>264</v>
      </c>
      <c r="T33" s="1174" t="s">
        <v>43</v>
      </c>
      <c r="U33" s="1181">
        <v>5.7000000000000002E-2</v>
      </c>
      <c r="AG33" s="196"/>
      <c r="AX33" s="196"/>
      <c r="AY33" s="1153" t="s">
        <v>27</v>
      </c>
      <c r="AZ33" s="1150" t="s">
        <v>31</v>
      </c>
      <c r="BA33" s="1150" t="s">
        <v>274</v>
      </c>
      <c r="BB33" s="1158">
        <v>853.19</v>
      </c>
    </row>
    <row r="34" spans="18:54" x14ac:dyDescent="0.35">
      <c r="R34" s="196"/>
      <c r="S34" s="1180" t="s">
        <v>263</v>
      </c>
      <c r="T34" s="1174" t="s">
        <v>43</v>
      </c>
      <c r="U34" s="1181">
        <v>7.4999999999999997E-2</v>
      </c>
      <c r="AG34" s="196"/>
      <c r="AX34" s="196"/>
      <c r="AY34" s="1153" t="s">
        <v>25</v>
      </c>
      <c r="AZ34" s="1150" t="s">
        <v>31</v>
      </c>
      <c r="BA34" s="1150" t="s">
        <v>275</v>
      </c>
      <c r="BB34" s="1158">
        <v>376</v>
      </c>
    </row>
    <row r="35" spans="18:54" x14ac:dyDescent="0.35">
      <c r="R35" s="196"/>
      <c r="S35" s="1180" t="s">
        <v>265</v>
      </c>
      <c r="T35" s="1174" t="s">
        <v>44</v>
      </c>
      <c r="U35" s="1181">
        <v>7.3999999999999996E-2</v>
      </c>
      <c r="AG35" s="196"/>
      <c r="AX35" s="196"/>
      <c r="AY35" s="1153" t="s">
        <v>26</v>
      </c>
      <c r="AZ35" s="1150" t="s">
        <v>31</v>
      </c>
      <c r="BA35" s="1150" t="s">
        <v>275</v>
      </c>
      <c r="BB35" s="1158">
        <v>340.8</v>
      </c>
    </row>
    <row r="36" spans="18:54" x14ac:dyDescent="0.35">
      <c r="R36" s="196"/>
      <c r="S36" s="1180" t="s">
        <v>264</v>
      </c>
      <c r="T36" s="1174" t="s">
        <v>44</v>
      </c>
      <c r="U36" s="1181">
        <v>6.8000000000000005E-2</v>
      </c>
      <c r="AG36" s="196"/>
      <c r="AX36" s="196"/>
      <c r="AY36" s="1154" t="s">
        <v>27</v>
      </c>
      <c r="AZ36" s="1155" t="s">
        <v>31</v>
      </c>
      <c r="BA36" s="1155" t="s">
        <v>275</v>
      </c>
      <c r="BB36" s="1159">
        <v>344.8</v>
      </c>
    </row>
    <row r="37" spans="18:54" x14ac:dyDescent="0.35">
      <c r="R37" s="196"/>
      <c r="S37" s="1180" t="s">
        <v>263</v>
      </c>
      <c r="T37" s="1174" t="s">
        <v>44</v>
      </c>
      <c r="U37" s="1181">
        <v>0.09</v>
      </c>
      <c r="AG37" s="196"/>
      <c r="AX37" s="196"/>
    </row>
    <row r="38" spans="18:54" x14ac:dyDescent="0.35">
      <c r="R38" s="196"/>
      <c r="S38" s="1180" t="s">
        <v>265</v>
      </c>
      <c r="T38" s="1174" t="s">
        <v>45</v>
      </c>
      <c r="U38" s="1181">
        <v>0.122</v>
      </c>
      <c r="AG38" s="196"/>
      <c r="AX38" s="196"/>
    </row>
    <row r="39" spans="18:54" x14ac:dyDescent="0.35">
      <c r="R39" s="196"/>
      <c r="S39" s="1180" t="s">
        <v>264</v>
      </c>
      <c r="T39" s="1174" t="s">
        <v>45</v>
      </c>
      <c r="U39" s="1181">
        <v>0.13700000000000001</v>
      </c>
      <c r="AG39" s="196"/>
      <c r="AX39" s="196"/>
    </row>
    <row r="40" spans="18:54" x14ac:dyDescent="0.35">
      <c r="R40" s="196"/>
      <c r="S40" s="1180" t="s">
        <v>263</v>
      </c>
      <c r="T40" s="1174" t="s">
        <v>45</v>
      </c>
      <c r="U40" s="1181">
        <v>0.17899999999999999</v>
      </c>
      <c r="AG40" s="196"/>
      <c r="AX40" s="196"/>
    </row>
    <row r="41" spans="18:54" x14ac:dyDescent="0.35">
      <c r="R41" s="196"/>
      <c r="S41" s="1180" t="s">
        <v>265</v>
      </c>
      <c r="T41" s="1174" t="s">
        <v>31</v>
      </c>
      <c r="U41" s="1181">
        <v>0.12</v>
      </c>
      <c r="AG41" s="196"/>
      <c r="AX41" s="196"/>
    </row>
    <row r="42" spans="18:54" x14ac:dyDescent="0.35">
      <c r="R42" s="196"/>
      <c r="S42" s="1180" t="s">
        <v>264</v>
      </c>
      <c r="T42" s="1174" t="s">
        <v>31</v>
      </c>
      <c r="U42" s="1181">
        <v>0.13400000000000001</v>
      </c>
      <c r="AG42" s="196"/>
      <c r="AX42" s="196"/>
    </row>
    <row r="43" spans="18:54" x14ac:dyDescent="0.35">
      <c r="R43" s="196"/>
      <c r="S43" s="1182" t="s">
        <v>263</v>
      </c>
      <c r="T43" s="1176" t="s">
        <v>31</v>
      </c>
      <c r="U43" s="1183">
        <v>0.17199999999999999</v>
      </c>
      <c r="AG43" s="196"/>
      <c r="AX43" s="196"/>
    </row>
    <row r="44" spans="18:54" x14ac:dyDescent="0.35">
      <c r="R44" s="196"/>
      <c r="AG44" s="196"/>
      <c r="AX44" s="196"/>
    </row>
    <row r="45" spans="18:54" x14ac:dyDescent="0.35">
      <c r="R45" s="196"/>
      <c r="AG45" s="196"/>
      <c r="AX45" s="196"/>
    </row>
    <row r="46" spans="18:54" x14ac:dyDescent="0.35">
      <c r="R46" s="196"/>
      <c r="AG46" s="196"/>
      <c r="AX46" s="196"/>
    </row>
    <row r="47" spans="18:54" x14ac:dyDescent="0.35">
      <c r="R47" s="196"/>
      <c r="AG47" s="196"/>
      <c r="AX47" s="196"/>
    </row>
    <row r="48" spans="18:54" ht="15.5" x14ac:dyDescent="0.35">
      <c r="R48" s="196"/>
      <c r="S48" s="11" t="s">
        <v>268</v>
      </c>
      <c r="W48" s="11" t="s">
        <v>592</v>
      </c>
      <c r="AG48" s="196"/>
      <c r="AX48" s="196"/>
    </row>
    <row r="49" spans="18:50" x14ac:dyDescent="0.35">
      <c r="R49" s="196"/>
      <c r="S49" s="2" t="s">
        <v>28</v>
      </c>
      <c r="T49" s="2"/>
      <c r="U49" s="2"/>
      <c r="AG49" s="196"/>
      <c r="AX49" s="196"/>
    </row>
    <row r="50" spans="18:50" x14ac:dyDescent="0.35">
      <c r="R50" s="196"/>
      <c r="S50" s="1184" t="s">
        <v>18</v>
      </c>
      <c r="T50" s="1185" t="s">
        <v>34</v>
      </c>
      <c r="U50" s="1186" t="s">
        <v>198</v>
      </c>
      <c r="AG50" s="196"/>
      <c r="AX50" s="196"/>
    </row>
    <row r="51" spans="18:50" x14ac:dyDescent="0.35">
      <c r="R51" s="196"/>
      <c r="S51" s="1180" t="s">
        <v>265</v>
      </c>
      <c r="T51" s="1174" t="s">
        <v>42</v>
      </c>
      <c r="U51" s="1181">
        <v>0.129</v>
      </c>
      <c r="AG51" s="196"/>
      <c r="AX51" s="196"/>
    </row>
    <row r="52" spans="18:50" x14ac:dyDescent="0.35">
      <c r="R52" s="196"/>
      <c r="S52" s="1180" t="s">
        <v>264</v>
      </c>
      <c r="T52" s="1174" t="s">
        <v>42</v>
      </c>
      <c r="U52" s="1181">
        <v>0.14699999999999999</v>
      </c>
      <c r="AG52" s="196"/>
      <c r="AX52" s="196"/>
    </row>
    <row r="53" spans="18:50" x14ac:dyDescent="0.35">
      <c r="R53" s="196"/>
      <c r="S53" s="1180" t="s">
        <v>263</v>
      </c>
      <c r="T53" s="1174" t="s">
        <v>42</v>
      </c>
      <c r="U53" s="1181">
        <v>0.16500000000000001</v>
      </c>
      <c r="AG53" s="196"/>
      <c r="AX53" s="196"/>
    </row>
    <row r="54" spans="18:50" x14ac:dyDescent="0.35">
      <c r="R54" s="196"/>
      <c r="S54" s="1180" t="s">
        <v>265</v>
      </c>
      <c r="T54" s="1174" t="s">
        <v>43</v>
      </c>
      <c r="U54" s="1181">
        <v>6.0999999999999999E-2</v>
      </c>
      <c r="AG54" s="196"/>
      <c r="AX54" s="196"/>
    </row>
    <row r="55" spans="18:50" x14ac:dyDescent="0.35">
      <c r="R55" s="196"/>
      <c r="S55" s="1180" t="s">
        <v>264</v>
      </c>
      <c r="T55" s="1174" t="s">
        <v>43</v>
      </c>
      <c r="U55" s="1181">
        <v>0.08</v>
      </c>
      <c r="AG55" s="196"/>
      <c r="AX55" s="196"/>
    </row>
    <row r="56" spans="18:50" x14ac:dyDescent="0.35">
      <c r="R56" s="196"/>
      <c r="S56" s="1180" t="s">
        <v>263</v>
      </c>
      <c r="T56" s="1174" t="s">
        <v>43</v>
      </c>
      <c r="U56" s="1181">
        <v>9.0999999999999998E-2</v>
      </c>
      <c r="AG56" s="196"/>
      <c r="AX56" s="196"/>
    </row>
    <row r="57" spans="18:50" x14ac:dyDescent="0.35">
      <c r="R57" s="196"/>
      <c r="S57" s="1180" t="s">
        <v>265</v>
      </c>
      <c r="T57" s="1174" t="s">
        <v>44</v>
      </c>
      <c r="U57" s="1181">
        <v>7.8E-2</v>
      </c>
      <c r="AG57" s="196"/>
      <c r="AX57" s="196"/>
    </row>
    <row r="58" spans="18:50" x14ac:dyDescent="0.35">
      <c r="R58" s="196"/>
      <c r="S58" s="1180" t="s">
        <v>264</v>
      </c>
      <c r="T58" s="1174" t="s">
        <v>44</v>
      </c>
      <c r="U58" s="1181">
        <v>8.5999999999999993E-2</v>
      </c>
      <c r="AG58" s="196"/>
      <c r="AX58" s="196"/>
    </row>
    <row r="59" spans="18:50" x14ac:dyDescent="0.35">
      <c r="R59" s="196"/>
      <c r="S59" s="1180" t="s">
        <v>263</v>
      </c>
      <c r="T59" s="1174" t="s">
        <v>44</v>
      </c>
      <c r="U59" s="1181">
        <v>0.10100000000000001</v>
      </c>
      <c r="AG59" s="196"/>
      <c r="AX59" s="196"/>
    </row>
    <row r="60" spans="18:50" x14ac:dyDescent="0.35">
      <c r="R60" s="196"/>
      <c r="S60" s="1180" t="s">
        <v>265</v>
      </c>
      <c r="T60" s="1174" t="s">
        <v>45</v>
      </c>
      <c r="U60" s="1181">
        <v>0.125</v>
      </c>
      <c r="AG60" s="196"/>
      <c r="AX60" s="196"/>
    </row>
    <row r="61" spans="18:50" x14ac:dyDescent="0.35">
      <c r="R61" s="196"/>
      <c r="S61" s="1180" t="s">
        <v>264</v>
      </c>
      <c r="T61" s="1174" t="s">
        <v>45</v>
      </c>
      <c r="U61" s="1181">
        <v>0.151</v>
      </c>
      <c r="AG61" s="196"/>
      <c r="AX61" s="196"/>
    </row>
    <row r="62" spans="18:50" x14ac:dyDescent="0.35">
      <c r="R62" s="196"/>
      <c r="S62" s="1180" t="s">
        <v>263</v>
      </c>
      <c r="T62" s="1174" t="s">
        <v>45</v>
      </c>
      <c r="U62" s="1181">
        <v>0.18099999999999999</v>
      </c>
      <c r="AG62" s="196"/>
      <c r="AX62" s="196"/>
    </row>
    <row r="63" spans="18:50" x14ac:dyDescent="0.35">
      <c r="R63" s="196"/>
      <c r="S63" s="1180" t="s">
        <v>265</v>
      </c>
      <c r="T63" s="1174" t="s">
        <v>31</v>
      </c>
      <c r="U63" s="1181">
        <v>0.124</v>
      </c>
      <c r="AG63" s="196"/>
      <c r="AX63" s="196"/>
    </row>
    <row r="64" spans="18:50" x14ac:dyDescent="0.35">
      <c r="R64" s="196"/>
      <c r="S64" s="1180" t="s">
        <v>264</v>
      </c>
      <c r="T64" s="1174" t="s">
        <v>31</v>
      </c>
      <c r="U64" s="1181">
        <v>0.14799999999999999</v>
      </c>
      <c r="AG64" s="196"/>
      <c r="AX64" s="196"/>
    </row>
    <row r="65" spans="18:50" x14ac:dyDescent="0.35">
      <c r="R65" s="196"/>
      <c r="S65" s="1182" t="s">
        <v>263</v>
      </c>
      <c r="T65" s="1176" t="s">
        <v>31</v>
      </c>
      <c r="U65" s="1183">
        <v>0.17399999999999999</v>
      </c>
      <c r="AG65" s="196"/>
      <c r="AX65" s="196"/>
    </row>
    <row r="66" spans="18:50" x14ac:dyDescent="0.35">
      <c r="R66" s="196"/>
      <c r="AG66" s="196"/>
      <c r="AX66" s="196"/>
    </row>
    <row r="67" spans="18:50" x14ac:dyDescent="0.35">
      <c r="R67" s="196"/>
      <c r="AG67" s="196"/>
      <c r="AX67" s="196"/>
    </row>
    <row r="68" spans="18:50" x14ac:dyDescent="0.35">
      <c r="R68" s="196"/>
      <c r="AG68" s="196"/>
      <c r="AX68" s="196"/>
    </row>
    <row r="69" spans="18:50" x14ac:dyDescent="0.35">
      <c r="R69" s="196"/>
      <c r="AG69" s="196"/>
      <c r="AX69" s="196"/>
    </row>
    <row r="70" spans="18:50" ht="15.5" x14ac:dyDescent="0.35">
      <c r="R70" s="196"/>
      <c r="S70" s="11" t="s">
        <v>269</v>
      </c>
      <c r="W70" s="11" t="s">
        <v>593</v>
      </c>
      <c r="AG70" s="196"/>
      <c r="AX70" s="196"/>
    </row>
    <row r="71" spans="18:50" x14ac:dyDescent="0.35">
      <c r="R71" s="196"/>
      <c r="S71" s="2" t="s">
        <v>29</v>
      </c>
      <c r="T71" s="2"/>
      <c r="U71" s="2"/>
      <c r="AG71" s="196"/>
      <c r="AX71" s="196"/>
    </row>
    <row r="72" spans="18:50" x14ac:dyDescent="0.35">
      <c r="R72" s="196"/>
      <c r="S72" s="1184" t="s">
        <v>18</v>
      </c>
      <c r="T72" s="1185" t="s">
        <v>34</v>
      </c>
      <c r="U72" s="1186" t="s">
        <v>198</v>
      </c>
      <c r="AG72" s="196"/>
      <c r="AX72" s="196"/>
    </row>
    <row r="73" spans="18:50" x14ac:dyDescent="0.35">
      <c r="R73" s="196"/>
      <c r="S73" s="1180" t="s">
        <v>265</v>
      </c>
      <c r="T73" s="1174" t="s">
        <v>42</v>
      </c>
      <c r="U73" s="1181">
        <v>0.27</v>
      </c>
      <c r="AG73" s="196"/>
      <c r="AX73" s="196"/>
    </row>
    <row r="74" spans="18:50" x14ac:dyDescent="0.35">
      <c r="R74" s="196"/>
      <c r="S74" s="1180" t="s">
        <v>264</v>
      </c>
      <c r="T74" s="1174" t="s">
        <v>42</v>
      </c>
      <c r="U74" s="1181">
        <v>0.28000000000000003</v>
      </c>
      <c r="AG74" s="196"/>
      <c r="AX74" s="196"/>
    </row>
    <row r="75" spans="18:50" x14ac:dyDescent="0.35">
      <c r="R75" s="196"/>
      <c r="S75" s="1180" t="s">
        <v>263</v>
      </c>
      <c r="T75" s="1174" t="s">
        <v>42</v>
      </c>
      <c r="U75" s="1181">
        <v>0.34799999999999998</v>
      </c>
      <c r="AG75" s="196"/>
      <c r="AX75" s="196"/>
    </row>
    <row r="76" spans="18:50" x14ac:dyDescent="0.35">
      <c r="R76" s="196"/>
      <c r="S76" s="1180" t="s">
        <v>265</v>
      </c>
      <c r="T76" s="1174" t="s">
        <v>43</v>
      </c>
      <c r="U76" s="1181">
        <v>7.0999999999999994E-2</v>
      </c>
      <c r="AG76" s="196"/>
      <c r="AX76" s="196"/>
    </row>
    <row r="77" spans="18:50" x14ac:dyDescent="0.35">
      <c r="R77" s="196"/>
      <c r="S77" s="1180" t="s">
        <v>264</v>
      </c>
      <c r="T77" s="1174" t="s">
        <v>43</v>
      </c>
      <c r="U77" s="1181">
        <v>8.3000000000000004E-2</v>
      </c>
      <c r="AG77" s="196"/>
      <c r="AX77" s="196"/>
    </row>
    <row r="78" spans="18:50" x14ac:dyDescent="0.35">
      <c r="R78" s="196"/>
      <c r="S78" s="1180" t="s">
        <v>263</v>
      </c>
      <c r="T78" s="1174" t="s">
        <v>43</v>
      </c>
      <c r="U78" s="1181">
        <v>0.10299999999999999</v>
      </c>
      <c r="AG78" s="196"/>
      <c r="AX78" s="196"/>
    </row>
    <row r="79" spans="18:50" x14ac:dyDescent="0.35">
      <c r="R79" s="196"/>
      <c r="S79" s="1180" t="s">
        <v>265</v>
      </c>
      <c r="T79" s="1174" t="s">
        <v>44</v>
      </c>
      <c r="U79" s="1181">
        <v>0.107</v>
      </c>
      <c r="AG79" s="196"/>
      <c r="AX79" s="196"/>
    </row>
    <row r="80" spans="18:50" x14ac:dyDescent="0.35">
      <c r="R80" s="196"/>
      <c r="S80" s="1180" t="s">
        <v>264</v>
      </c>
      <c r="T80" s="1174" t="s">
        <v>44</v>
      </c>
      <c r="U80" s="1181">
        <v>0.108</v>
      </c>
      <c r="AG80" s="196"/>
      <c r="AX80" s="196"/>
    </row>
    <row r="81" spans="18:50" x14ac:dyDescent="0.35">
      <c r="R81" s="196"/>
      <c r="S81" s="1180" t="s">
        <v>263</v>
      </c>
      <c r="T81" s="1174" t="s">
        <v>44</v>
      </c>
      <c r="U81" s="1181">
        <v>0.14099999999999999</v>
      </c>
      <c r="AG81" s="196"/>
      <c r="AX81" s="196"/>
    </row>
    <row r="82" spans="18:50" x14ac:dyDescent="0.35">
      <c r="R82" s="196"/>
      <c r="S82" s="1180" t="s">
        <v>265</v>
      </c>
      <c r="T82" s="1174" t="s">
        <v>45</v>
      </c>
      <c r="U82" s="1181">
        <v>0.25</v>
      </c>
      <c r="AG82" s="196"/>
      <c r="AX82" s="196"/>
    </row>
    <row r="83" spans="18:50" x14ac:dyDescent="0.35">
      <c r="R83" s="196"/>
      <c r="S83" s="1180" t="s">
        <v>264</v>
      </c>
      <c r="T83" s="1174" t="s">
        <v>45</v>
      </c>
      <c r="U83" s="1181">
        <v>0.27300000000000002</v>
      </c>
      <c r="AG83" s="196"/>
      <c r="AX83" s="196"/>
    </row>
    <row r="84" spans="18:50" x14ac:dyDescent="0.35">
      <c r="R84" s="196"/>
      <c r="S84" s="1180" t="s">
        <v>263</v>
      </c>
      <c r="T84" s="1174" t="s">
        <v>45</v>
      </c>
      <c r="U84" s="1181">
        <v>0.35199999999999998</v>
      </c>
      <c r="AG84" s="196"/>
      <c r="AX84" s="196"/>
    </row>
    <row r="85" spans="18:50" x14ac:dyDescent="0.35">
      <c r="R85" s="196"/>
      <c r="S85" s="1180" t="s">
        <v>265</v>
      </c>
      <c r="T85" s="1174" t="s">
        <v>31</v>
      </c>
      <c r="U85" s="1181">
        <v>0.247</v>
      </c>
      <c r="AG85" s="196"/>
      <c r="AX85" s="196"/>
    </row>
    <row r="86" spans="18:50" x14ac:dyDescent="0.35">
      <c r="R86" s="196"/>
      <c r="S86" s="1180" t="s">
        <v>264</v>
      </c>
      <c r="T86" s="1174" t="s">
        <v>31</v>
      </c>
      <c r="U86" s="1181">
        <v>0.26900000000000002</v>
      </c>
      <c r="AG86" s="196"/>
      <c r="AX86" s="196"/>
    </row>
    <row r="87" spans="18:50" x14ac:dyDescent="0.35">
      <c r="R87" s="196"/>
      <c r="S87" s="1182" t="s">
        <v>263</v>
      </c>
      <c r="T87" s="1176" t="s">
        <v>31</v>
      </c>
      <c r="U87" s="1183">
        <v>0.34399999999999997</v>
      </c>
      <c r="AG87" s="196"/>
      <c r="AX87" s="196"/>
    </row>
    <row r="88" spans="18:50" x14ac:dyDescent="0.35">
      <c r="R88" s="196"/>
      <c r="AG88" s="196"/>
      <c r="AX88" s="196"/>
    </row>
    <row r="89" spans="18:50" x14ac:dyDescent="0.35">
      <c r="R89" s="196"/>
      <c r="AG89" s="196"/>
      <c r="AX89" s="196"/>
    </row>
    <row r="90" spans="18:50" x14ac:dyDescent="0.35">
      <c r="R90" s="196"/>
      <c r="AG90" s="196"/>
      <c r="AX90" s="196"/>
    </row>
    <row r="91" spans="18:50" x14ac:dyDescent="0.35">
      <c r="R91" s="196"/>
      <c r="AG91" s="196"/>
      <c r="AX91" s="196"/>
    </row>
    <row r="92" spans="18:50" ht="15.5" x14ac:dyDescent="0.35">
      <c r="R92" s="196"/>
      <c r="S92" s="11" t="s">
        <v>270</v>
      </c>
      <c r="W92" s="11" t="s">
        <v>594</v>
      </c>
      <c r="AG92" s="196"/>
      <c r="AX92" s="196"/>
    </row>
    <row r="93" spans="18:50" x14ac:dyDescent="0.35">
      <c r="R93" s="196"/>
      <c r="S93" s="2" t="s">
        <v>30</v>
      </c>
      <c r="T93" s="2"/>
      <c r="U93" s="2"/>
      <c r="AG93" s="196"/>
      <c r="AX93" s="196"/>
    </row>
    <row r="94" spans="18:50" x14ac:dyDescent="0.35">
      <c r="R94" s="196"/>
      <c r="S94" s="1184" t="s">
        <v>18</v>
      </c>
      <c r="T94" s="1185" t="s">
        <v>34</v>
      </c>
      <c r="U94" s="1186" t="s">
        <v>198</v>
      </c>
      <c r="AG94" s="196"/>
      <c r="AX94" s="196"/>
    </row>
    <row r="95" spans="18:50" x14ac:dyDescent="0.35">
      <c r="R95" s="196"/>
      <c r="S95" s="1180" t="s">
        <v>265</v>
      </c>
      <c r="T95" s="1174" t="s">
        <v>42</v>
      </c>
      <c r="U95" s="1181">
        <v>0.28499999999999998</v>
      </c>
      <c r="AG95" s="196"/>
      <c r="AX95" s="196"/>
    </row>
    <row r="96" spans="18:50" x14ac:dyDescent="0.35">
      <c r="R96" s="196"/>
      <c r="S96" s="1180" t="s">
        <v>264</v>
      </c>
      <c r="T96" s="1174" t="s">
        <v>42</v>
      </c>
      <c r="U96" s="1181">
        <v>0.30299999999999999</v>
      </c>
      <c r="AG96" s="196"/>
      <c r="AX96" s="196"/>
    </row>
    <row r="97" spans="18:50" x14ac:dyDescent="0.35">
      <c r="R97" s="196"/>
      <c r="S97" s="1180" t="s">
        <v>263</v>
      </c>
      <c r="T97" s="1174" t="s">
        <v>42</v>
      </c>
      <c r="U97" s="1181">
        <v>0.315</v>
      </c>
      <c r="AG97" s="196"/>
      <c r="AX97" s="196"/>
    </row>
    <row r="98" spans="18:50" x14ac:dyDescent="0.35">
      <c r="R98" s="196"/>
      <c r="S98" s="1180" t="s">
        <v>265</v>
      </c>
      <c r="T98" s="1174" t="s">
        <v>43</v>
      </c>
      <c r="U98" s="1181">
        <v>0.08</v>
      </c>
      <c r="AG98" s="196"/>
      <c r="AX98" s="196"/>
    </row>
    <row r="99" spans="18:50" x14ac:dyDescent="0.35">
      <c r="R99" s="196"/>
      <c r="S99" s="1180" t="s">
        <v>264</v>
      </c>
      <c r="T99" s="1174" t="s">
        <v>43</v>
      </c>
      <c r="U99" s="1181">
        <v>9.2999999999999999E-2</v>
      </c>
      <c r="AG99" s="196"/>
      <c r="AX99" s="196"/>
    </row>
    <row r="100" spans="18:50" x14ac:dyDescent="0.35">
      <c r="R100" s="196"/>
      <c r="S100" s="1180" t="s">
        <v>263</v>
      </c>
      <c r="T100" s="1174" t="s">
        <v>43</v>
      </c>
      <c r="U100" s="1181">
        <v>0.10100000000000001</v>
      </c>
      <c r="AG100" s="196"/>
      <c r="AX100" s="196"/>
    </row>
    <row r="101" spans="18:50" x14ac:dyDescent="0.35">
      <c r="R101" s="196"/>
      <c r="S101" s="1180" t="s">
        <v>265</v>
      </c>
      <c r="T101" s="1174" t="s">
        <v>44</v>
      </c>
      <c r="U101" s="1181">
        <v>0.127</v>
      </c>
      <c r="AG101" s="196"/>
      <c r="AX101" s="196"/>
    </row>
    <row r="102" spans="18:50" x14ac:dyDescent="0.35">
      <c r="R102" s="196"/>
      <c r="S102" s="1180" t="s">
        <v>264</v>
      </c>
      <c r="T102" s="1174" t="s">
        <v>44</v>
      </c>
      <c r="U102" s="1181">
        <v>0.13500000000000001</v>
      </c>
      <c r="AG102" s="196"/>
      <c r="AX102" s="196"/>
    </row>
    <row r="103" spans="18:50" x14ac:dyDescent="0.35">
      <c r="R103" s="196"/>
      <c r="S103" s="1180" t="s">
        <v>263</v>
      </c>
      <c r="T103" s="1174" t="s">
        <v>44</v>
      </c>
      <c r="U103" s="1181">
        <v>0.151</v>
      </c>
      <c r="AG103" s="196"/>
      <c r="AX103" s="196"/>
    </row>
    <row r="104" spans="18:50" x14ac:dyDescent="0.35">
      <c r="R104" s="196"/>
      <c r="S104" s="1180" t="s">
        <v>265</v>
      </c>
      <c r="T104" s="1174" t="s">
        <v>45</v>
      </c>
      <c r="U104" s="1181">
        <v>0.27600000000000002</v>
      </c>
      <c r="AG104" s="196"/>
      <c r="AX104" s="196"/>
    </row>
    <row r="105" spans="18:50" x14ac:dyDescent="0.35">
      <c r="R105" s="196"/>
      <c r="S105" s="1180" t="s">
        <v>264</v>
      </c>
      <c r="T105" s="1174" t="s">
        <v>45</v>
      </c>
      <c r="U105" s="1181">
        <v>0.30299999999999999</v>
      </c>
      <c r="AG105" s="196"/>
      <c r="AX105" s="196"/>
    </row>
    <row r="106" spans="18:50" x14ac:dyDescent="0.35">
      <c r="R106" s="196"/>
      <c r="S106" s="1180" t="s">
        <v>263</v>
      </c>
      <c r="T106" s="1174" t="s">
        <v>45</v>
      </c>
      <c r="U106" s="1181">
        <v>0.35499999999999998</v>
      </c>
      <c r="AG106" s="196"/>
      <c r="AX106" s="196"/>
    </row>
    <row r="107" spans="18:50" x14ac:dyDescent="0.35">
      <c r="R107" s="196"/>
      <c r="S107" s="1180" t="s">
        <v>265</v>
      </c>
      <c r="T107" s="1174" t="s">
        <v>31</v>
      </c>
      <c r="U107" s="1181">
        <v>0.27400000000000002</v>
      </c>
      <c r="AG107" s="196"/>
      <c r="AX107" s="196"/>
    </row>
    <row r="108" spans="18:50" x14ac:dyDescent="0.35">
      <c r="R108" s="196"/>
      <c r="S108" s="1180" t="s">
        <v>264</v>
      </c>
      <c r="T108" s="1174" t="s">
        <v>31</v>
      </c>
      <c r="U108" s="1181">
        <v>0.3</v>
      </c>
      <c r="AG108" s="196"/>
      <c r="AX108" s="196"/>
    </row>
    <row r="109" spans="18:50" x14ac:dyDescent="0.35">
      <c r="R109" s="196"/>
      <c r="S109" s="1182" t="s">
        <v>263</v>
      </c>
      <c r="T109" s="1176" t="s">
        <v>31</v>
      </c>
      <c r="U109" s="1183">
        <v>0.34</v>
      </c>
      <c r="AG109" s="196"/>
      <c r="AX109" s="196"/>
    </row>
    <row r="110" spans="18:50" x14ac:dyDescent="0.35">
      <c r="R110" s="196"/>
      <c r="AG110" s="196"/>
      <c r="AX110" s="196"/>
    </row>
    <row r="111" spans="18:50" x14ac:dyDescent="0.35">
      <c r="R111" s="196"/>
      <c r="AG111" s="196"/>
      <c r="AX111" s="196"/>
    </row>
    <row r="112" spans="18:50" x14ac:dyDescent="0.35">
      <c r="R112" s="196"/>
      <c r="AG112" s="196"/>
      <c r="AX112" s="196"/>
    </row>
    <row r="113" spans="18:50" x14ac:dyDescent="0.35">
      <c r="R113" s="196"/>
      <c r="AG113" s="196"/>
      <c r="AX113" s="196"/>
    </row>
    <row r="114" spans="18:50" x14ac:dyDescent="0.35">
      <c r="R114" s="196"/>
      <c r="AG114" s="196"/>
      <c r="AX114" s="196"/>
    </row>
    <row r="115" spans="18:50" x14ac:dyDescent="0.35">
      <c r="R115" s="196"/>
      <c r="AG115" s="196"/>
      <c r="AX115" s="196"/>
    </row>
    <row r="116" spans="18:50" x14ac:dyDescent="0.35">
      <c r="R116" s="196"/>
      <c r="AG116" s="196"/>
      <c r="AX116" s="196"/>
    </row>
    <row r="117" spans="18:50" x14ac:dyDescent="0.35">
      <c r="R117" s="196"/>
      <c r="AG117" s="196"/>
      <c r="AX117" s="196"/>
    </row>
    <row r="118" spans="18:50" x14ac:dyDescent="0.35">
      <c r="R118" s="196"/>
      <c r="AG118" s="196"/>
      <c r="AX118" s="196"/>
    </row>
    <row r="119" spans="18:50" x14ac:dyDescent="0.35">
      <c r="R119" s="196"/>
      <c r="AG119" s="196"/>
      <c r="AX119" s="196"/>
    </row>
    <row r="120" spans="18:50" x14ac:dyDescent="0.35">
      <c r="R120" s="196"/>
      <c r="AG120" s="196"/>
      <c r="AX120" s="196"/>
    </row>
    <row r="121" spans="18:50" x14ac:dyDescent="0.35">
      <c r="R121" s="196"/>
      <c r="AG121" s="196"/>
      <c r="AX121" s="196"/>
    </row>
    <row r="122" spans="18:50" x14ac:dyDescent="0.35">
      <c r="R122" s="196"/>
      <c r="AG122" s="196"/>
      <c r="AX122" s="196"/>
    </row>
    <row r="123" spans="18:50" x14ac:dyDescent="0.35">
      <c r="R123" s="196"/>
      <c r="AG123" s="196"/>
      <c r="AX123" s="196"/>
    </row>
    <row r="124" spans="18:50" x14ac:dyDescent="0.35">
      <c r="R124" s="196"/>
      <c r="AG124" s="196"/>
      <c r="AX124" s="196"/>
    </row>
    <row r="125" spans="18:50" x14ac:dyDescent="0.35">
      <c r="R125" s="196"/>
      <c r="AG125" s="196"/>
      <c r="AX125" s="196"/>
    </row>
    <row r="126" spans="18:50" x14ac:dyDescent="0.35">
      <c r="R126" s="196"/>
      <c r="AG126" s="196"/>
      <c r="AX126" s="196"/>
    </row>
    <row r="127" spans="18:50" x14ac:dyDescent="0.35">
      <c r="R127" s="196"/>
      <c r="AG127" s="196"/>
      <c r="AX127" s="196"/>
    </row>
    <row r="128" spans="18:50" x14ac:dyDescent="0.35">
      <c r="R128" s="196"/>
      <c r="AG128" s="196"/>
      <c r="AX128" s="196"/>
    </row>
    <row r="129" spans="18:50" x14ac:dyDescent="0.35">
      <c r="R129" s="196"/>
      <c r="AG129" s="196"/>
      <c r="AX129" s="196"/>
    </row>
    <row r="130" spans="18:50" x14ac:dyDescent="0.35">
      <c r="R130" s="196"/>
      <c r="AG130" s="196"/>
      <c r="AX130" s="196"/>
    </row>
  </sheetData>
  <sortState xmlns:xlrd2="http://schemas.microsoft.com/office/spreadsheetml/2017/richdata2" ref="S95:U109">
    <sortCondition ref="T95:T109"/>
    <sortCondition ref="S95:S109"/>
  </sortState>
  <pageMargins left="0.70866141732283472" right="0.70866141732283472" top="0.74803149606299213" bottom="0.74803149606299213" header="0.31496062992125984" footer="0.31496062992125984"/>
  <pageSetup paperSize="9" scale="56" orientation="landscape" horizontalDpi="300" verticalDpi="300" r:id="rId1"/>
  <colBreaks count="3" manualBreakCount="3">
    <brk id="18" max="1048575" man="1"/>
    <brk id="33" max="1048575" man="1"/>
    <brk id="4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B130"/>
  <sheetViews>
    <sheetView showGridLines="0" zoomScaleNormal="100" zoomScaleSheetLayoutView="25" workbookViewId="0"/>
  </sheetViews>
  <sheetFormatPr defaultColWidth="10.90625" defaultRowHeight="14.5" x14ac:dyDescent="0.35"/>
  <cols>
    <col min="1" max="2" width="14.08984375" customWidth="1"/>
    <col min="3" max="3" width="19.7265625" customWidth="1"/>
    <col min="4" max="4" width="14.08984375" customWidth="1"/>
    <col min="5" max="5" width="19.7265625" customWidth="1"/>
    <col min="6" max="18" width="9.1796875" customWidth="1"/>
    <col min="19" max="20" width="14.08984375" customWidth="1"/>
    <col min="21" max="21" width="19.7265625" customWidth="1"/>
    <col min="22" max="22" width="14.08984375" customWidth="1"/>
    <col min="23" max="23" width="19.7265625" customWidth="1"/>
    <col min="24" max="35" width="9.1796875" customWidth="1"/>
    <col min="36" max="36" width="26.08984375" customWidth="1"/>
    <col min="37" max="37" width="9.1796875" customWidth="1"/>
    <col min="38" max="39" width="14.08984375" customWidth="1"/>
    <col min="40" max="40" width="19.7265625" customWidth="1"/>
    <col min="41" max="41" width="14.08984375" customWidth="1"/>
    <col min="42" max="42" width="19.7265625" customWidth="1"/>
    <col min="43" max="53" width="9.1796875" customWidth="1"/>
    <col min="54" max="54" width="20.7265625" customWidth="1"/>
    <col min="55" max="55" width="9.1796875" customWidth="1"/>
    <col min="56" max="57" width="14.08984375" customWidth="1"/>
    <col min="58" max="58" width="19.7265625" customWidth="1"/>
    <col min="59" max="59" width="14.08984375" customWidth="1"/>
    <col min="60" max="60" width="19.7265625" customWidth="1"/>
    <col min="61" max="72" width="9.1796875" customWidth="1"/>
    <col min="73" max="73" width="28.453125" customWidth="1"/>
    <col min="74" max="74" width="9.1796875" customWidth="1"/>
    <col min="75" max="75" width="14.08984375" customWidth="1"/>
    <col min="76" max="76" width="23.7265625" customWidth="1"/>
    <col min="77" max="78" width="14.08984375" customWidth="1"/>
    <col min="79" max="89" width="9.1796875" customWidth="1"/>
    <col min="90" max="90" width="61.7265625" customWidth="1"/>
    <col min="91" max="200" width="9.1796875" customWidth="1"/>
  </cols>
  <sheetData>
    <row r="1" spans="1:80" ht="20" x14ac:dyDescent="0.4">
      <c r="A1" s="9" t="s">
        <v>276</v>
      </c>
      <c r="R1" s="196"/>
      <c r="AK1" s="196"/>
      <c r="BC1" s="196"/>
      <c r="BV1" s="196"/>
    </row>
    <row r="2" spans="1:80" ht="20" x14ac:dyDescent="0.4">
      <c r="A2" s="10" t="s">
        <v>10</v>
      </c>
      <c r="R2" s="196"/>
      <c r="S2" s="10" t="s">
        <v>11</v>
      </c>
      <c r="AK2" s="196"/>
      <c r="AL2" s="10" t="s">
        <v>13</v>
      </c>
      <c r="BC2" s="196"/>
      <c r="BD2" s="10" t="s">
        <v>14</v>
      </c>
      <c r="BV2" s="196"/>
      <c r="BW2" s="10" t="s">
        <v>15</v>
      </c>
    </row>
    <row r="3" spans="1:80" x14ac:dyDescent="0.35">
      <c r="R3" s="196"/>
      <c r="AK3" s="196"/>
      <c r="BC3" s="196"/>
      <c r="BV3" s="196"/>
    </row>
    <row r="4" spans="1:80" ht="15.5" x14ac:dyDescent="0.35">
      <c r="A4" s="11" t="s">
        <v>277</v>
      </c>
      <c r="G4" s="11" t="s">
        <v>547</v>
      </c>
      <c r="R4" s="196"/>
      <c r="S4" s="11" t="s">
        <v>278</v>
      </c>
      <c r="Y4" s="11" t="s">
        <v>548</v>
      </c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1" t="s">
        <v>287</v>
      </c>
      <c r="BJ4" s="11" t="s">
        <v>557</v>
      </c>
      <c r="BV4" s="196"/>
      <c r="BW4" s="11" t="s">
        <v>292</v>
      </c>
      <c r="CB4" s="11" t="s">
        <v>562</v>
      </c>
    </row>
    <row r="5" spans="1:80" x14ac:dyDescent="0.35">
      <c r="A5" s="2" t="s">
        <v>10</v>
      </c>
      <c r="B5" s="2"/>
      <c r="C5" s="2"/>
      <c r="D5" s="2"/>
      <c r="E5" s="2"/>
      <c r="R5" s="196"/>
      <c r="S5" s="2" t="s">
        <v>33</v>
      </c>
      <c r="T5" s="2"/>
      <c r="U5" s="2"/>
      <c r="V5" s="2"/>
      <c r="W5" s="2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2" t="s">
        <v>33</v>
      </c>
      <c r="BE5" s="2"/>
      <c r="BF5" s="2"/>
      <c r="BG5" s="2"/>
      <c r="BH5" s="2"/>
      <c r="BV5" s="196"/>
      <c r="BW5" s="2" t="s">
        <v>33</v>
      </c>
      <c r="BX5" s="2"/>
      <c r="BY5" s="2"/>
      <c r="BZ5" s="2"/>
    </row>
    <row r="6" spans="1:80" x14ac:dyDescent="0.35">
      <c r="A6" s="12" t="s">
        <v>18</v>
      </c>
      <c r="B6" s="15" t="s">
        <v>19</v>
      </c>
      <c r="C6" s="680" t="s">
        <v>20</v>
      </c>
      <c r="D6" s="680" t="s">
        <v>21</v>
      </c>
      <c r="E6" s="683" t="s">
        <v>22</v>
      </c>
      <c r="R6" s="196"/>
      <c r="S6" s="12" t="s">
        <v>18</v>
      </c>
      <c r="T6" s="15" t="s">
        <v>34</v>
      </c>
      <c r="U6" s="686" t="s">
        <v>20</v>
      </c>
      <c r="V6" s="686" t="s">
        <v>21</v>
      </c>
      <c r="W6" s="689" t="s">
        <v>22</v>
      </c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2" t="s">
        <v>18</v>
      </c>
      <c r="BE6" s="15" t="s">
        <v>34</v>
      </c>
      <c r="BF6" s="740" t="s">
        <v>20</v>
      </c>
      <c r="BG6" s="740" t="s">
        <v>21</v>
      </c>
      <c r="BH6" s="743" t="s">
        <v>22</v>
      </c>
      <c r="BV6" s="196"/>
      <c r="BW6" s="12" t="s">
        <v>18</v>
      </c>
      <c r="BX6" s="15" t="s">
        <v>65</v>
      </c>
      <c r="BY6" s="770" t="s">
        <v>35</v>
      </c>
      <c r="BZ6" s="773" t="s">
        <v>36</v>
      </c>
    </row>
    <row r="7" spans="1:80" x14ac:dyDescent="0.35">
      <c r="A7" s="12" t="s">
        <v>23</v>
      </c>
      <c r="B7" s="15" t="s">
        <v>24</v>
      </c>
      <c r="C7" s="680">
        <v>26.0176340681064</v>
      </c>
      <c r="D7" s="680">
        <v>33.878281275209801</v>
      </c>
      <c r="E7" s="683">
        <v>51.770832812208603</v>
      </c>
      <c r="R7" s="196"/>
      <c r="S7" s="12" t="s">
        <v>23</v>
      </c>
      <c r="T7" s="15" t="s">
        <v>35</v>
      </c>
      <c r="U7" s="686">
        <v>27.110293880030898</v>
      </c>
      <c r="V7" s="686">
        <v>34.046427196527603</v>
      </c>
      <c r="W7" s="689">
        <v>47.400346087049201</v>
      </c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2" t="s">
        <v>23</v>
      </c>
      <c r="BE7" s="15" t="s">
        <v>58</v>
      </c>
      <c r="BF7" s="740">
        <v>28.7628673221407</v>
      </c>
      <c r="BG7" s="740">
        <v>36.570301004937399</v>
      </c>
      <c r="BH7" s="743">
        <v>53.7600200983142</v>
      </c>
      <c r="BV7" s="196"/>
      <c r="BW7" s="12" t="s">
        <v>27</v>
      </c>
      <c r="BX7" s="15" t="s">
        <v>293</v>
      </c>
      <c r="BY7" s="770">
        <v>36.807676536669298</v>
      </c>
      <c r="BZ7" s="773">
        <v>39.668939518891897</v>
      </c>
    </row>
    <row r="8" spans="1:80" x14ac:dyDescent="0.35">
      <c r="A8" s="13" t="s">
        <v>25</v>
      </c>
      <c r="B8" s="2" t="s">
        <v>24</v>
      </c>
      <c r="C8" s="682">
        <v>26.454410242535999</v>
      </c>
      <c r="D8" s="682">
        <v>33.194231186092701</v>
      </c>
      <c r="E8" s="684">
        <v>50.994467295486999</v>
      </c>
      <c r="R8" s="196"/>
      <c r="S8" s="13" t="s">
        <v>25</v>
      </c>
      <c r="T8" s="2" t="s">
        <v>35</v>
      </c>
      <c r="U8" s="688">
        <v>26.824094461469201</v>
      </c>
      <c r="V8" s="688">
        <v>33.4580209549217</v>
      </c>
      <c r="W8" s="690">
        <v>46.919072869427097</v>
      </c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196"/>
      <c r="BB8" s="196"/>
      <c r="BC8" s="196"/>
      <c r="BD8" s="13" t="s">
        <v>25</v>
      </c>
      <c r="BE8" s="2" t="s">
        <v>58</v>
      </c>
      <c r="BF8" s="742">
        <v>28.178190162160899</v>
      </c>
      <c r="BG8" s="742">
        <v>35.611918937442098</v>
      </c>
      <c r="BH8" s="744">
        <v>52.351116213704998</v>
      </c>
      <c r="BV8" s="196"/>
      <c r="BW8" s="13" t="s">
        <v>27</v>
      </c>
      <c r="BX8" s="2" t="s">
        <v>294</v>
      </c>
      <c r="BY8" s="772">
        <v>29.409986427227601</v>
      </c>
      <c r="BZ8" s="774">
        <v>30.166653528237699</v>
      </c>
    </row>
    <row r="9" spans="1:80" x14ac:dyDescent="0.35">
      <c r="A9" s="13" t="s">
        <v>26</v>
      </c>
      <c r="B9" s="2" t="s">
        <v>24</v>
      </c>
      <c r="C9" s="682">
        <v>28.123609849503499</v>
      </c>
      <c r="D9" s="682">
        <v>35.1918095331012</v>
      </c>
      <c r="E9" s="684">
        <v>56.455034418950902</v>
      </c>
      <c r="R9" s="196"/>
      <c r="S9" s="13" t="s">
        <v>26</v>
      </c>
      <c r="T9" s="2" t="s">
        <v>35</v>
      </c>
      <c r="U9" s="688">
        <v>26.846325681291901</v>
      </c>
      <c r="V9" s="688">
        <v>33.5790498019864</v>
      </c>
      <c r="W9" s="690">
        <v>47.893659029650003</v>
      </c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3" t="s">
        <v>26</v>
      </c>
      <c r="BE9" s="2" t="s">
        <v>58</v>
      </c>
      <c r="BF9" s="742">
        <v>28.399329889673702</v>
      </c>
      <c r="BG9" s="742">
        <v>36.098976310421399</v>
      </c>
      <c r="BH9" s="744">
        <v>55.1118548524136</v>
      </c>
      <c r="BV9" s="196"/>
      <c r="BW9" s="13" t="s">
        <v>27</v>
      </c>
      <c r="BX9" s="2" t="s">
        <v>295</v>
      </c>
      <c r="BY9" s="772">
        <v>27.0572978041555</v>
      </c>
      <c r="BZ9" s="774">
        <v>27.853604612776898</v>
      </c>
    </row>
    <row r="10" spans="1:80" x14ac:dyDescent="0.35">
      <c r="A10" s="13" t="s">
        <v>27</v>
      </c>
      <c r="B10" s="2" t="s">
        <v>24</v>
      </c>
      <c r="C10" s="682">
        <v>24.9357660162649</v>
      </c>
      <c r="D10" s="682">
        <v>31.638877921801999</v>
      </c>
      <c r="E10" s="684">
        <v>50.913775058368898</v>
      </c>
      <c r="R10" s="196"/>
      <c r="S10" s="13" t="s">
        <v>27</v>
      </c>
      <c r="T10" s="2" t="s">
        <v>35</v>
      </c>
      <c r="U10" s="688">
        <v>24.8909791047707</v>
      </c>
      <c r="V10" s="688">
        <v>31.624046099920701</v>
      </c>
      <c r="W10" s="690">
        <v>46.341928672636001</v>
      </c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3" t="s">
        <v>27</v>
      </c>
      <c r="BE10" s="2" t="s">
        <v>58</v>
      </c>
      <c r="BF10" s="742">
        <v>26.336547303268599</v>
      </c>
      <c r="BG10" s="742">
        <v>34.079930848629701</v>
      </c>
      <c r="BH10" s="744">
        <v>53.870067373026799</v>
      </c>
      <c r="BV10" s="196"/>
      <c r="BW10" s="13" t="s">
        <v>27</v>
      </c>
      <c r="BX10" s="2" t="s">
        <v>296</v>
      </c>
      <c r="BY10" s="772">
        <v>25.8387140787347</v>
      </c>
      <c r="BZ10" s="774">
        <v>26.818315162007799</v>
      </c>
    </row>
    <row r="11" spans="1:80" x14ac:dyDescent="0.35">
      <c r="A11" s="13" t="s">
        <v>23</v>
      </c>
      <c r="B11" s="2" t="s">
        <v>28</v>
      </c>
      <c r="C11" s="682">
        <v>29.2127503358873</v>
      </c>
      <c r="D11" s="682">
        <v>36.406293617147398</v>
      </c>
      <c r="E11" s="684">
        <v>52.263954897354999</v>
      </c>
      <c r="R11" s="196"/>
      <c r="S11" s="13" t="s">
        <v>23</v>
      </c>
      <c r="T11" s="2" t="s">
        <v>36</v>
      </c>
      <c r="U11" s="688">
        <v>37.057122462693101</v>
      </c>
      <c r="V11" s="688">
        <v>48.188560727063901</v>
      </c>
      <c r="W11" s="690">
        <v>85.553496941433096</v>
      </c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3" t="s">
        <v>23</v>
      </c>
      <c r="BE11" s="2" t="s">
        <v>59</v>
      </c>
      <c r="BF11" s="742">
        <v>22.045263092132</v>
      </c>
      <c r="BG11" s="742">
        <v>28.3229300536827</v>
      </c>
      <c r="BH11" s="744">
        <v>36.529793979991901</v>
      </c>
      <c r="BV11" s="196"/>
      <c r="BW11" s="13" t="s">
        <v>27</v>
      </c>
      <c r="BX11" s="2" t="s">
        <v>297</v>
      </c>
      <c r="BY11" s="772">
        <v>25.053908213607301</v>
      </c>
      <c r="BZ11" s="774">
        <v>26.038406359228102</v>
      </c>
    </row>
    <row r="12" spans="1:80" x14ac:dyDescent="0.35">
      <c r="A12" s="13" t="s">
        <v>25</v>
      </c>
      <c r="B12" s="2" t="s">
        <v>28</v>
      </c>
      <c r="C12" s="682">
        <v>27.925429437935598</v>
      </c>
      <c r="D12" s="682">
        <v>34.832134438030003</v>
      </c>
      <c r="E12" s="684">
        <v>49.594548540539002</v>
      </c>
      <c r="R12" s="196"/>
      <c r="S12" s="13" t="s">
        <v>25</v>
      </c>
      <c r="T12" s="2" t="s">
        <v>36</v>
      </c>
      <c r="U12" s="688">
        <v>33.801199410529598</v>
      </c>
      <c r="V12" s="688">
        <v>44.5788651141755</v>
      </c>
      <c r="W12" s="690">
        <v>81.161013170896695</v>
      </c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3" t="s">
        <v>25</v>
      </c>
      <c r="BE12" s="2" t="s">
        <v>59</v>
      </c>
      <c r="BF12" s="742">
        <v>20.963095743154199</v>
      </c>
      <c r="BG12" s="742">
        <v>27.121964452361802</v>
      </c>
      <c r="BH12" s="744">
        <v>34.893271421053598</v>
      </c>
      <c r="BV12" s="196"/>
      <c r="BW12" s="13" t="s">
        <v>27</v>
      </c>
      <c r="BX12" s="2" t="s">
        <v>298</v>
      </c>
      <c r="BY12" s="772">
        <v>24.579883758577498</v>
      </c>
      <c r="BZ12" s="774">
        <v>25.894864061632401</v>
      </c>
    </row>
    <row r="13" spans="1:80" x14ac:dyDescent="0.35">
      <c r="A13" s="13" t="s">
        <v>26</v>
      </c>
      <c r="B13" s="2" t="s">
        <v>28</v>
      </c>
      <c r="C13" s="682">
        <v>27.8852248287698</v>
      </c>
      <c r="D13" s="682">
        <v>35.125802176998</v>
      </c>
      <c r="E13" s="684">
        <v>52.330914710727797</v>
      </c>
      <c r="R13" s="196"/>
      <c r="S13" s="13" t="s">
        <v>26</v>
      </c>
      <c r="T13" s="2" t="s">
        <v>36</v>
      </c>
      <c r="U13" s="688">
        <v>33.506176974829103</v>
      </c>
      <c r="V13" s="688">
        <v>45.259665326513399</v>
      </c>
      <c r="W13" s="690">
        <v>90.225070857028697</v>
      </c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3" t="s">
        <v>26</v>
      </c>
      <c r="BE13" s="2" t="s">
        <v>59</v>
      </c>
      <c r="BF13" s="742">
        <v>19.0196516705</v>
      </c>
      <c r="BG13" s="742">
        <v>24.928899646100898</v>
      </c>
      <c r="BH13" s="744">
        <v>30.9965064589083</v>
      </c>
      <c r="BV13" s="196"/>
      <c r="BW13" s="13" t="s">
        <v>27</v>
      </c>
      <c r="BX13" s="2" t="s">
        <v>299</v>
      </c>
      <c r="BY13" s="772">
        <v>24.2902175966403</v>
      </c>
      <c r="BZ13" s="774">
        <v>25.6368526185055</v>
      </c>
    </row>
    <row r="14" spans="1:80" x14ac:dyDescent="0.35">
      <c r="A14" s="13" t="s">
        <v>27</v>
      </c>
      <c r="B14" s="2" t="s">
        <v>28</v>
      </c>
      <c r="C14" s="682">
        <v>26.260212543561298</v>
      </c>
      <c r="D14" s="682">
        <v>33.810922057330004</v>
      </c>
      <c r="E14" s="684">
        <v>52.704329417535803</v>
      </c>
      <c r="R14" s="196"/>
      <c r="S14" s="14" t="s">
        <v>27</v>
      </c>
      <c r="T14" s="6" t="s">
        <v>36</v>
      </c>
      <c r="U14" s="687">
        <v>29.509601998988298</v>
      </c>
      <c r="V14" s="687">
        <v>41.171691403834302</v>
      </c>
      <c r="W14" s="691">
        <v>83.532136705647602</v>
      </c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4" t="s">
        <v>27</v>
      </c>
      <c r="BE14" s="6" t="s">
        <v>59</v>
      </c>
      <c r="BF14" s="741">
        <v>18.4568792410989</v>
      </c>
      <c r="BG14" s="741">
        <v>23.612060350254399</v>
      </c>
      <c r="BH14" s="745">
        <v>29.7744492506556</v>
      </c>
      <c r="BV14" s="196"/>
      <c r="BW14" s="14" t="s">
        <v>27</v>
      </c>
      <c r="BX14" s="6" t="s">
        <v>300</v>
      </c>
      <c r="BY14" s="771">
        <v>23.229566508590899</v>
      </c>
      <c r="BZ14" s="775">
        <v>24.725353229366501</v>
      </c>
    </row>
    <row r="15" spans="1:80" x14ac:dyDescent="0.35">
      <c r="A15" s="13" t="s">
        <v>23</v>
      </c>
      <c r="B15" s="2" t="s">
        <v>29</v>
      </c>
      <c r="C15" s="682">
        <v>35.9098472328645</v>
      </c>
      <c r="D15" s="682">
        <v>44.166379302477701</v>
      </c>
      <c r="E15" s="684">
        <v>64.460562812135393</v>
      </c>
      <c r="R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V15" s="196"/>
    </row>
    <row r="16" spans="1:80" x14ac:dyDescent="0.35">
      <c r="A16" s="13" t="s">
        <v>25</v>
      </c>
      <c r="B16" s="2" t="s">
        <v>29</v>
      </c>
      <c r="C16" s="682">
        <v>35.606421195845201</v>
      </c>
      <c r="D16" s="682">
        <v>43.259704526954003</v>
      </c>
      <c r="E16" s="684">
        <v>64.662979607143996</v>
      </c>
      <c r="R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V16" s="196"/>
    </row>
    <row r="17" spans="1:80" x14ac:dyDescent="0.35">
      <c r="A17" s="13" t="s">
        <v>26</v>
      </c>
      <c r="B17" s="2" t="s">
        <v>29</v>
      </c>
      <c r="C17" s="682">
        <v>34.034769963248301</v>
      </c>
      <c r="D17" s="682">
        <v>41.447298940928903</v>
      </c>
      <c r="E17" s="684">
        <v>61.848245472399697</v>
      </c>
      <c r="R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V17" s="196"/>
    </row>
    <row r="18" spans="1:80" x14ac:dyDescent="0.35">
      <c r="A18" s="13" t="s">
        <v>27</v>
      </c>
      <c r="B18" s="2" t="s">
        <v>29</v>
      </c>
      <c r="C18" s="682">
        <v>32.137068063430497</v>
      </c>
      <c r="D18" s="682">
        <v>39.3699008868508</v>
      </c>
      <c r="E18" s="684">
        <v>60.380930112995898</v>
      </c>
      <c r="R18" s="196"/>
      <c r="AK18" s="196"/>
      <c r="AL18" s="196"/>
      <c r="AM18" s="196"/>
      <c r="AN18" s="196"/>
      <c r="AO18" s="196"/>
      <c r="AP18" s="196"/>
      <c r="AQ18" s="196"/>
      <c r="AR18" s="196"/>
      <c r="AS18" s="196"/>
      <c r="AT18" s="196"/>
      <c r="AU18" s="196"/>
      <c r="AV18" s="196"/>
      <c r="AW18" s="196"/>
      <c r="AX18" s="196"/>
      <c r="AY18" s="196"/>
      <c r="AZ18" s="196"/>
      <c r="BA18" s="196"/>
      <c r="BB18" s="196"/>
      <c r="BC18" s="196"/>
      <c r="BV18" s="196"/>
    </row>
    <row r="19" spans="1:80" x14ac:dyDescent="0.35">
      <c r="A19" s="13" t="s">
        <v>23</v>
      </c>
      <c r="B19" s="2" t="s">
        <v>30</v>
      </c>
      <c r="C19" s="682">
        <v>27.505402310376301</v>
      </c>
      <c r="D19" s="682">
        <v>32.269831552656498</v>
      </c>
      <c r="E19" s="684">
        <v>43.370360994082297</v>
      </c>
      <c r="R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V19" s="196"/>
    </row>
    <row r="20" spans="1:80" x14ac:dyDescent="0.35">
      <c r="A20" s="13" t="s">
        <v>25</v>
      </c>
      <c r="B20" s="2" t="s">
        <v>30</v>
      </c>
      <c r="C20" s="682">
        <v>26.4603827253211</v>
      </c>
      <c r="D20" s="682">
        <v>30.872997697120301</v>
      </c>
      <c r="E20" s="684">
        <v>42.473667555353799</v>
      </c>
      <c r="R20" s="196"/>
      <c r="AK20" s="196"/>
      <c r="AL20" s="196"/>
      <c r="AM20" s="196"/>
      <c r="AN20" s="196"/>
      <c r="AO20" s="196"/>
      <c r="AP20" s="196"/>
      <c r="AQ20" s="196"/>
      <c r="AR20" s="196"/>
      <c r="AS20" s="196"/>
      <c r="AT20" s="196"/>
      <c r="AU20" s="196"/>
      <c r="AV20" s="196"/>
      <c r="AW20" s="196"/>
      <c r="AX20" s="196"/>
      <c r="AY20" s="196"/>
      <c r="AZ20" s="196"/>
      <c r="BA20" s="196"/>
      <c r="BB20" s="196"/>
      <c r="BC20" s="196"/>
      <c r="BV20" s="196"/>
    </row>
    <row r="21" spans="1:80" x14ac:dyDescent="0.35">
      <c r="A21" s="13" t="s">
        <v>26</v>
      </c>
      <c r="B21" s="2" t="s">
        <v>30</v>
      </c>
      <c r="C21" s="682">
        <v>23.750071731404699</v>
      </c>
      <c r="D21" s="682">
        <v>28.192190622579101</v>
      </c>
      <c r="E21" s="684">
        <v>37.920214331887102</v>
      </c>
      <c r="R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V21" s="196"/>
    </row>
    <row r="22" spans="1:80" x14ac:dyDescent="0.35">
      <c r="A22" s="13" t="s">
        <v>27</v>
      </c>
      <c r="B22" s="2" t="s">
        <v>30</v>
      </c>
      <c r="C22" s="682">
        <v>23.139499116527102</v>
      </c>
      <c r="D22" s="682">
        <v>27.4343397614374</v>
      </c>
      <c r="E22" s="684">
        <v>38.172915122000902</v>
      </c>
      <c r="R22" s="196"/>
      <c r="AK22" s="196"/>
      <c r="BC22" s="196"/>
      <c r="BV22" s="196"/>
    </row>
    <row r="23" spans="1:80" x14ac:dyDescent="0.35">
      <c r="A23" s="13" t="s">
        <v>23</v>
      </c>
      <c r="B23" s="2" t="s">
        <v>31</v>
      </c>
      <c r="C23" s="682">
        <v>28.2676951345499</v>
      </c>
      <c r="D23" s="682">
        <v>36.014077318526098</v>
      </c>
      <c r="E23" s="684">
        <v>52.398768959945897</v>
      </c>
      <c r="R23" s="196"/>
      <c r="AK23" s="196"/>
      <c r="BC23" s="196"/>
      <c r="BV23" s="196"/>
    </row>
    <row r="24" spans="1:80" x14ac:dyDescent="0.35">
      <c r="A24" s="13" t="s">
        <v>25</v>
      </c>
      <c r="B24" s="2" t="s">
        <v>31</v>
      </c>
      <c r="C24" s="682">
        <v>27.6222575982572</v>
      </c>
      <c r="D24" s="682">
        <v>34.844797220805397</v>
      </c>
      <c r="E24" s="684">
        <v>50.744155657498197</v>
      </c>
      <c r="R24" s="196"/>
      <c r="AK24" s="196"/>
      <c r="BC24" s="196"/>
      <c r="BV24" s="196"/>
    </row>
    <row r="25" spans="1:80" x14ac:dyDescent="0.35">
      <c r="A25" s="13" t="s">
        <v>26</v>
      </c>
      <c r="B25" s="2" t="s">
        <v>31</v>
      </c>
      <c r="C25" s="682">
        <v>27.6247923378866</v>
      </c>
      <c r="D25" s="682">
        <v>35.043086496827499</v>
      </c>
      <c r="E25" s="684">
        <v>52.506116065603798</v>
      </c>
      <c r="R25" s="196"/>
      <c r="AK25" s="196"/>
      <c r="BC25" s="196"/>
      <c r="BV25" s="196"/>
    </row>
    <row r="26" spans="1:80" ht="15.5" x14ac:dyDescent="0.35">
      <c r="A26" s="14" t="s">
        <v>27</v>
      </c>
      <c r="B26" s="6" t="s">
        <v>31</v>
      </c>
      <c r="C26" s="681">
        <v>25.497858270083398</v>
      </c>
      <c r="D26" s="681">
        <v>32.873232193366</v>
      </c>
      <c r="E26" s="685">
        <v>50.790440712211101</v>
      </c>
      <c r="R26" s="196"/>
      <c r="S26" s="11" t="s">
        <v>279</v>
      </c>
      <c r="Y26" s="11" t="s">
        <v>549</v>
      </c>
      <c r="AK26" s="196"/>
      <c r="AL26" s="11" t="s">
        <v>283</v>
      </c>
      <c r="AR26" s="11" t="s">
        <v>553</v>
      </c>
      <c r="BC26" s="196"/>
      <c r="BD26" s="11" t="s">
        <v>288</v>
      </c>
      <c r="BJ26" s="11" t="s">
        <v>558</v>
      </c>
      <c r="BV26" s="196"/>
      <c r="BW26" s="11" t="s">
        <v>301</v>
      </c>
      <c r="CB26" s="11" t="s">
        <v>563</v>
      </c>
    </row>
    <row r="27" spans="1:80" x14ac:dyDescent="0.35">
      <c r="R27" s="196"/>
      <c r="S27" s="2" t="s">
        <v>24</v>
      </c>
      <c r="T27" s="2"/>
      <c r="U27" s="2"/>
      <c r="V27" s="2"/>
      <c r="W27" s="2"/>
      <c r="AK27" s="196"/>
      <c r="AL27" s="2" t="s">
        <v>24</v>
      </c>
      <c r="AM27" s="2"/>
      <c r="AN27" s="2"/>
      <c r="AO27" s="2"/>
      <c r="AP27" s="2"/>
      <c r="BC27" s="196"/>
      <c r="BD27" s="2" t="s">
        <v>24</v>
      </c>
      <c r="BE27" s="2"/>
      <c r="BF27" s="2"/>
      <c r="BG27" s="2"/>
      <c r="BH27" s="2"/>
      <c r="BV27" s="196"/>
      <c r="BW27" s="2" t="s">
        <v>24</v>
      </c>
      <c r="BX27" s="2"/>
      <c r="BY27" s="2"/>
      <c r="BZ27" s="2"/>
    </row>
    <row r="28" spans="1:80" x14ac:dyDescent="0.35">
      <c r="R28" s="196"/>
      <c r="S28" s="12" t="s">
        <v>18</v>
      </c>
      <c r="T28" s="15" t="s">
        <v>34</v>
      </c>
      <c r="U28" s="692" t="s">
        <v>20</v>
      </c>
      <c r="V28" s="692" t="s">
        <v>21</v>
      </c>
      <c r="W28" s="695" t="s">
        <v>22</v>
      </c>
      <c r="AK28" s="196"/>
      <c r="AL28" s="12" t="s">
        <v>18</v>
      </c>
      <c r="AM28" s="15" t="s">
        <v>51</v>
      </c>
      <c r="AN28" s="716" t="s">
        <v>20</v>
      </c>
      <c r="AO28" s="716" t="s">
        <v>21</v>
      </c>
      <c r="AP28" s="719" t="s">
        <v>22</v>
      </c>
      <c r="BC28" s="196"/>
      <c r="BD28" s="12" t="s">
        <v>18</v>
      </c>
      <c r="BE28" s="15" t="s">
        <v>34</v>
      </c>
      <c r="BF28" s="746" t="s">
        <v>20</v>
      </c>
      <c r="BG28" s="746" t="s">
        <v>21</v>
      </c>
      <c r="BH28" s="749" t="s">
        <v>22</v>
      </c>
      <c r="BV28" s="196"/>
      <c r="BW28" s="12" t="s">
        <v>18</v>
      </c>
      <c r="BX28" s="15" t="s">
        <v>65</v>
      </c>
      <c r="BY28" s="776" t="s">
        <v>35</v>
      </c>
      <c r="BZ28" s="779" t="s">
        <v>36</v>
      </c>
    </row>
    <row r="29" spans="1:80" x14ac:dyDescent="0.35">
      <c r="R29" s="196"/>
      <c r="S29" s="12" t="s">
        <v>23</v>
      </c>
      <c r="T29" s="15" t="s">
        <v>35</v>
      </c>
      <c r="U29" s="692">
        <v>25.377395204427099</v>
      </c>
      <c r="V29" s="692">
        <v>32.008552863945702</v>
      </c>
      <c r="W29" s="695">
        <v>46.063809675940099</v>
      </c>
      <c r="AK29" s="196"/>
      <c r="AL29" s="12" t="s">
        <v>23</v>
      </c>
      <c r="AM29" s="15" t="s">
        <v>52</v>
      </c>
      <c r="AN29" s="716">
        <v>24.305506550514799</v>
      </c>
      <c r="AO29" s="716">
        <v>29.8916627668996</v>
      </c>
      <c r="AP29" s="719">
        <v>39.463143292237397</v>
      </c>
      <c r="BC29" s="196"/>
      <c r="BD29" s="12" t="s">
        <v>23</v>
      </c>
      <c r="BE29" s="15" t="s">
        <v>58</v>
      </c>
      <c r="BF29" s="746">
        <v>26.4199476045514</v>
      </c>
      <c r="BG29" s="746">
        <v>34.369524282279002</v>
      </c>
      <c r="BH29" s="749">
        <v>53.209739737490501</v>
      </c>
      <c r="BV29" s="196"/>
      <c r="BW29" s="12" t="s">
        <v>27</v>
      </c>
      <c r="BX29" s="15" t="s">
        <v>293</v>
      </c>
      <c r="BY29" s="776">
        <v>35.421901419812102</v>
      </c>
      <c r="BZ29" s="779">
        <v>35.954124273124698</v>
      </c>
    </row>
    <row r="30" spans="1:80" x14ac:dyDescent="0.35">
      <c r="R30" s="196"/>
      <c r="S30" s="13" t="s">
        <v>25</v>
      </c>
      <c r="T30" s="2" t="s">
        <v>35</v>
      </c>
      <c r="U30" s="694">
        <v>25.895962965095201</v>
      </c>
      <c r="V30" s="694">
        <v>32.127820971844201</v>
      </c>
      <c r="W30" s="696">
        <v>46.597184906655201</v>
      </c>
      <c r="AK30" s="196"/>
      <c r="AL30" s="13" t="s">
        <v>25</v>
      </c>
      <c r="AM30" s="2" t="s">
        <v>52</v>
      </c>
      <c r="AN30" s="718">
        <v>25.704169422422801</v>
      </c>
      <c r="AO30" s="718">
        <v>31.1317365162916</v>
      </c>
      <c r="AP30" s="720">
        <v>41.240130013591099</v>
      </c>
      <c r="BC30" s="196"/>
      <c r="BD30" s="13" t="s">
        <v>25</v>
      </c>
      <c r="BE30" s="2" t="s">
        <v>58</v>
      </c>
      <c r="BF30" s="748">
        <v>26.966490695853199</v>
      </c>
      <c r="BG30" s="748">
        <v>33.748863976006199</v>
      </c>
      <c r="BH30" s="750">
        <v>52.693789111625101</v>
      </c>
      <c r="BV30" s="196"/>
      <c r="BW30" s="13" t="s">
        <v>27</v>
      </c>
      <c r="BX30" s="2" t="s">
        <v>294</v>
      </c>
      <c r="BY30" s="778">
        <v>28.421768209386698</v>
      </c>
      <c r="BZ30" s="780">
        <v>27.931682003798599</v>
      </c>
    </row>
    <row r="31" spans="1:80" x14ac:dyDescent="0.35">
      <c r="R31" s="196"/>
      <c r="S31" s="13" t="s">
        <v>26</v>
      </c>
      <c r="T31" s="2" t="s">
        <v>35</v>
      </c>
      <c r="U31" s="694">
        <v>27.673870409664101</v>
      </c>
      <c r="V31" s="694">
        <v>34.3561081204369</v>
      </c>
      <c r="W31" s="696">
        <v>52.170545629520397</v>
      </c>
      <c r="AK31" s="196"/>
      <c r="AL31" s="13" t="s">
        <v>26</v>
      </c>
      <c r="AM31" s="2" t="s">
        <v>52</v>
      </c>
      <c r="AN31" s="718">
        <v>27.654083173622599</v>
      </c>
      <c r="AO31" s="718">
        <v>33.712140571516898</v>
      </c>
      <c r="AP31" s="720">
        <v>47.871419909402903</v>
      </c>
      <c r="BC31" s="196"/>
      <c r="BD31" s="13" t="s">
        <v>26</v>
      </c>
      <c r="BE31" s="2" t="s">
        <v>58</v>
      </c>
      <c r="BF31" s="748">
        <v>28.8155640424979</v>
      </c>
      <c r="BG31" s="748">
        <v>36.1327914450873</v>
      </c>
      <c r="BH31" s="750">
        <v>59.440647096525801</v>
      </c>
      <c r="BV31" s="196"/>
      <c r="BW31" s="13" t="s">
        <v>27</v>
      </c>
      <c r="BX31" s="2" t="s">
        <v>295</v>
      </c>
      <c r="BY31" s="778">
        <v>26.194241626703999</v>
      </c>
      <c r="BZ31" s="780">
        <v>25.649413997246999</v>
      </c>
    </row>
    <row r="32" spans="1:80" x14ac:dyDescent="0.35">
      <c r="R32" s="196"/>
      <c r="S32" s="13" t="s">
        <v>27</v>
      </c>
      <c r="T32" s="2" t="s">
        <v>35</v>
      </c>
      <c r="U32" s="694">
        <v>24.599145916420301</v>
      </c>
      <c r="V32" s="694">
        <v>30.994337745104399</v>
      </c>
      <c r="W32" s="696">
        <v>47.326658347300501</v>
      </c>
      <c r="AK32" s="196"/>
      <c r="AL32" s="13" t="s">
        <v>27</v>
      </c>
      <c r="AM32" s="2" t="s">
        <v>52</v>
      </c>
      <c r="AN32" s="718">
        <v>24.4396405970726</v>
      </c>
      <c r="AO32" s="718">
        <v>30.300662458349102</v>
      </c>
      <c r="AP32" s="720">
        <v>43.123591673933198</v>
      </c>
      <c r="BC32" s="196"/>
      <c r="BD32" s="13" t="s">
        <v>27</v>
      </c>
      <c r="BE32" s="2" t="s">
        <v>58</v>
      </c>
      <c r="BF32" s="748">
        <v>25.640143389299901</v>
      </c>
      <c r="BG32" s="748">
        <v>32.615534956750601</v>
      </c>
      <c r="BH32" s="750">
        <v>54.117718737308202</v>
      </c>
      <c r="BV32" s="196"/>
      <c r="BW32" s="13" t="s">
        <v>27</v>
      </c>
      <c r="BX32" s="2" t="s">
        <v>296</v>
      </c>
      <c r="BY32" s="778">
        <v>25.024328505488199</v>
      </c>
      <c r="BZ32" s="780">
        <v>24.685758250802898</v>
      </c>
    </row>
    <row r="33" spans="18:80" x14ac:dyDescent="0.35">
      <c r="R33" s="196"/>
      <c r="S33" s="13" t="s">
        <v>23</v>
      </c>
      <c r="T33" s="2" t="s">
        <v>36</v>
      </c>
      <c r="U33" s="694">
        <v>40.799451735677501</v>
      </c>
      <c r="V33" s="694">
        <v>58.768553931744201</v>
      </c>
      <c r="W33" s="696">
        <v>144.85481753315199</v>
      </c>
      <c r="AK33" s="196"/>
      <c r="AL33" s="13" t="s">
        <v>23</v>
      </c>
      <c r="AM33" s="2" t="s">
        <v>53</v>
      </c>
      <c r="AN33" s="718">
        <v>26.060987416688299</v>
      </c>
      <c r="AO33" s="718">
        <v>33.746998050209903</v>
      </c>
      <c r="AP33" s="720">
        <v>51.725857043938298</v>
      </c>
      <c r="BC33" s="196"/>
      <c r="BD33" s="13" t="s">
        <v>23</v>
      </c>
      <c r="BE33" s="2" t="s">
        <v>59</v>
      </c>
      <c r="BF33" s="748">
        <v>21.120785958146701</v>
      </c>
      <c r="BG33" s="748">
        <v>26.2370893109535</v>
      </c>
      <c r="BH33" s="750">
        <v>35.673603553976903</v>
      </c>
      <c r="BV33" s="196"/>
      <c r="BW33" s="13" t="s">
        <v>27</v>
      </c>
      <c r="BX33" s="2" t="s">
        <v>297</v>
      </c>
      <c r="BY33" s="778">
        <v>24.224385762761798</v>
      </c>
      <c r="BZ33" s="780">
        <v>23.970679605636001</v>
      </c>
    </row>
    <row r="34" spans="18:80" x14ac:dyDescent="0.35">
      <c r="R34" s="196"/>
      <c r="S34" s="13" t="s">
        <v>25</v>
      </c>
      <c r="T34" s="2" t="s">
        <v>36</v>
      </c>
      <c r="U34" s="694">
        <v>33.945414956293902</v>
      </c>
      <c r="V34" s="694">
        <v>47.9392466805322</v>
      </c>
      <c r="W34" s="696">
        <v>126.98644380287701</v>
      </c>
      <c r="AK34" s="196"/>
      <c r="AL34" s="13" t="s">
        <v>25</v>
      </c>
      <c r="AM34" s="2" t="s">
        <v>53</v>
      </c>
      <c r="AN34" s="718">
        <v>25.993605360627001</v>
      </c>
      <c r="AO34" s="718">
        <v>32.993729696001303</v>
      </c>
      <c r="AP34" s="720">
        <v>50.994467295486999</v>
      </c>
      <c r="BC34" s="196"/>
      <c r="BD34" s="13" t="s">
        <v>25</v>
      </c>
      <c r="BE34" s="2" t="s">
        <v>59</v>
      </c>
      <c r="BF34" s="748">
        <v>20.725479409059599</v>
      </c>
      <c r="BG34" s="748">
        <v>25.284246663180401</v>
      </c>
      <c r="BH34" s="750">
        <v>33.562206284705098</v>
      </c>
      <c r="BV34" s="196"/>
      <c r="BW34" s="13" t="s">
        <v>27</v>
      </c>
      <c r="BX34" s="2" t="s">
        <v>298</v>
      </c>
      <c r="BY34" s="778">
        <v>23.968281663232101</v>
      </c>
      <c r="BZ34" s="780">
        <v>23.6849039180393</v>
      </c>
    </row>
    <row r="35" spans="18:80" x14ac:dyDescent="0.35">
      <c r="R35" s="196"/>
      <c r="S35" s="13" t="s">
        <v>26</v>
      </c>
      <c r="T35" s="2" t="s">
        <v>36</v>
      </c>
      <c r="U35" s="694">
        <v>32.833839727112199</v>
      </c>
      <c r="V35" s="694">
        <v>46.591660159610598</v>
      </c>
      <c r="W35" s="696">
        <v>120.601243636411</v>
      </c>
      <c r="AK35" s="196"/>
      <c r="AL35" s="13" t="s">
        <v>26</v>
      </c>
      <c r="AM35" s="2" t="s">
        <v>53</v>
      </c>
      <c r="AN35" s="718">
        <v>27.691497098795399</v>
      </c>
      <c r="AO35" s="718">
        <v>34.864929174376897</v>
      </c>
      <c r="AP35" s="720">
        <v>56.169237878507602</v>
      </c>
      <c r="BC35" s="196"/>
      <c r="BD35" s="13" t="s">
        <v>26</v>
      </c>
      <c r="BE35" s="2" t="s">
        <v>59</v>
      </c>
      <c r="BF35" s="748">
        <v>19.582013430157801</v>
      </c>
      <c r="BG35" s="748">
        <v>24.462445160558701</v>
      </c>
      <c r="BH35" s="750">
        <v>29.3728517716266</v>
      </c>
      <c r="BV35" s="196"/>
      <c r="BW35" s="13" t="s">
        <v>27</v>
      </c>
      <c r="BX35" s="2" t="s">
        <v>299</v>
      </c>
      <c r="BY35" s="778">
        <v>23.444476144613599</v>
      </c>
      <c r="BZ35" s="780">
        <v>23.4770918473512</v>
      </c>
    </row>
    <row r="36" spans="18:80" x14ac:dyDescent="0.35">
      <c r="R36" s="196"/>
      <c r="S36" s="14" t="s">
        <v>27</v>
      </c>
      <c r="T36" s="6" t="s">
        <v>36</v>
      </c>
      <c r="U36" s="693">
        <v>26.896708233107901</v>
      </c>
      <c r="V36" s="693">
        <v>37.135118159845298</v>
      </c>
      <c r="W36" s="697">
        <v>90.423410327982296</v>
      </c>
      <c r="AK36" s="196"/>
      <c r="AL36" s="14" t="s">
        <v>27</v>
      </c>
      <c r="AM36" s="6" t="s">
        <v>53</v>
      </c>
      <c r="AN36" s="717">
        <v>24.729432811193799</v>
      </c>
      <c r="AO36" s="717">
        <v>31.556110303387701</v>
      </c>
      <c r="AP36" s="721">
        <v>51.283520830290797</v>
      </c>
      <c r="BC36" s="196"/>
      <c r="BD36" s="14" t="s">
        <v>27</v>
      </c>
      <c r="BE36" s="6" t="s">
        <v>59</v>
      </c>
      <c r="BF36" s="747">
        <v>18.534392775486499</v>
      </c>
      <c r="BG36" s="747">
        <v>22.579823467143001</v>
      </c>
      <c r="BH36" s="751">
        <v>27.114119294603601</v>
      </c>
      <c r="BV36" s="196"/>
      <c r="BW36" s="14" t="s">
        <v>27</v>
      </c>
      <c r="BX36" s="6" t="s">
        <v>300</v>
      </c>
      <c r="BY36" s="777">
        <v>22.5647849888081</v>
      </c>
      <c r="BZ36" s="781">
        <v>22.771619400524902</v>
      </c>
    </row>
    <row r="37" spans="18:80" x14ac:dyDescent="0.35">
      <c r="R37" s="196"/>
      <c r="AK37" s="196"/>
      <c r="BC37" s="196"/>
      <c r="BV37" s="196"/>
    </row>
    <row r="38" spans="18:80" x14ac:dyDescent="0.35">
      <c r="R38" s="196"/>
      <c r="AK38" s="196"/>
      <c r="BC38" s="196"/>
      <c r="BV38" s="196"/>
    </row>
    <row r="39" spans="18:80" x14ac:dyDescent="0.35">
      <c r="R39" s="196"/>
      <c r="AK39" s="196"/>
      <c r="BC39" s="196"/>
      <c r="BV39" s="196"/>
    </row>
    <row r="40" spans="18:80" x14ac:dyDescent="0.35">
      <c r="R40" s="196"/>
      <c r="AK40" s="196"/>
      <c r="BC40" s="196"/>
      <c r="BV40" s="196"/>
    </row>
    <row r="41" spans="18:80" x14ac:dyDescent="0.35">
      <c r="R41" s="196"/>
      <c r="AK41" s="196"/>
      <c r="BC41" s="196"/>
      <c r="BV41" s="196"/>
    </row>
    <row r="42" spans="18:80" x14ac:dyDescent="0.35">
      <c r="R42" s="196"/>
      <c r="AK42" s="196"/>
      <c r="BC42" s="196"/>
      <c r="BV42" s="196"/>
    </row>
    <row r="43" spans="18:80" x14ac:dyDescent="0.35">
      <c r="R43" s="196"/>
      <c r="AK43" s="196"/>
      <c r="BC43" s="196"/>
      <c r="BV43" s="196"/>
    </row>
    <row r="44" spans="18:80" x14ac:dyDescent="0.35">
      <c r="R44" s="196"/>
      <c r="AK44" s="196"/>
      <c r="BC44" s="196"/>
      <c r="BV44" s="196"/>
    </row>
    <row r="45" spans="18:80" x14ac:dyDescent="0.35">
      <c r="R45" s="196"/>
      <c r="AK45" s="196"/>
      <c r="BC45" s="196"/>
      <c r="BV45" s="196"/>
    </row>
    <row r="46" spans="18:80" x14ac:dyDescent="0.35">
      <c r="R46" s="196"/>
      <c r="AK46" s="196"/>
      <c r="BC46" s="196"/>
      <c r="BV46" s="196"/>
    </row>
    <row r="47" spans="18:80" x14ac:dyDescent="0.35">
      <c r="R47" s="196"/>
      <c r="AK47" s="196"/>
      <c r="BC47" s="196"/>
      <c r="BV47" s="196"/>
    </row>
    <row r="48" spans="18:80" ht="15.5" x14ac:dyDescent="0.35">
      <c r="R48" s="196"/>
      <c r="S48" s="11" t="s">
        <v>280</v>
      </c>
      <c r="Y48" s="11" t="s">
        <v>550</v>
      </c>
      <c r="AK48" s="196"/>
      <c r="AL48" s="11" t="s">
        <v>284</v>
      </c>
      <c r="AR48" s="11" t="s">
        <v>554</v>
      </c>
      <c r="BC48" s="196"/>
      <c r="BD48" s="11" t="s">
        <v>289</v>
      </c>
      <c r="BJ48" s="11" t="s">
        <v>559</v>
      </c>
      <c r="BV48" s="196"/>
      <c r="BW48" s="11" t="s">
        <v>302</v>
      </c>
      <c r="CB48" s="11" t="s">
        <v>564</v>
      </c>
    </row>
    <row r="49" spans="18:78" x14ac:dyDescent="0.35">
      <c r="R49" s="196"/>
      <c r="S49" s="2" t="s">
        <v>28</v>
      </c>
      <c r="T49" s="2"/>
      <c r="U49" s="2"/>
      <c r="V49" s="2"/>
      <c r="W49" s="2"/>
      <c r="AK49" s="196"/>
      <c r="AL49" s="2" t="s">
        <v>28</v>
      </c>
      <c r="AM49" s="2"/>
      <c r="AN49" s="2"/>
      <c r="AO49" s="2"/>
      <c r="AP49" s="2"/>
      <c r="BC49" s="196"/>
      <c r="BD49" s="2" t="s">
        <v>28</v>
      </c>
      <c r="BE49" s="2"/>
      <c r="BF49" s="2"/>
      <c r="BG49" s="2"/>
      <c r="BH49" s="2"/>
      <c r="BV49" s="196"/>
      <c r="BW49" s="2" t="s">
        <v>28</v>
      </c>
      <c r="BX49" s="2"/>
      <c r="BY49" s="2"/>
      <c r="BZ49" s="2"/>
    </row>
    <row r="50" spans="18:78" x14ac:dyDescent="0.35">
      <c r="R50" s="196"/>
      <c r="S50" s="12" t="s">
        <v>18</v>
      </c>
      <c r="T50" s="15" t="s">
        <v>34</v>
      </c>
      <c r="U50" s="698" t="s">
        <v>20</v>
      </c>
      <c r="V50" s="698" t="s">
        <v>21</v>
      </c>
      <c r="W50" s="701" t="s">
        <v>22</v>
      </c>
      <c r="AK50" s="196"/>
      <c r="AL50" s="12" t="s">
        <v>18</v>
      </c>
      <c r="AM50" s="15" t="s">
        <v>51</v>
      </c>
      <c r="AN50" s="722" t="s">
        <v>20</v>
      </c>
      <c r="AO50" s="722" t="s">
        <v>21</v>
      </c>
      <c r="AP50" s="725" t="s">
        <v>22</v>
      </c>
      <c r="BC50" s="196"/>
      <c r="BD50" s="12" t="s">
        <v>18</v>
      </c>
      <c r="BE50" s="15" t="s">
        <v>34</v>
      </c>
      <c r="BF50" s="752" t="s">
        <v>20</v>
      </c>
      <c r="BG50" s="752" t="s">
        <v>21</v>
      </c>
      <c r="BH50" s="755" t="s">
        <v>22</v>
      </c>
      <c r="BV50" s="196"/>
      <c r="BW50" s="12" t="s">
        <v>18</v>
      </c>
      <c r="BX50" s="15" t="s">
        <v>65</v>
      </c>
      <c r="BY50" s="782" t="s">
        <v>35</v>
      </c>
      <c r="BZ50" s="785" t="s">
        <v>36</v>
      </c>
    </row>
    <row r="51" spans="18:78" x14ac:dyDescent="0.35">
      <c r="R51" s="196"/>
      <c r="S51" s="12" t="s">
        <v>23</v>
      </c>
      <c r="T51" s="15" t="s">
        <v>35</v>
      </c>
      <c r="U51" s="698">
        <v>27.685369160872899</v>
      </c>
      <c r="V51" s="698">
        <v>33.9551973531199</v>
      </c>
      <c r="W51" s="701">
        <v>46.715941117244697</v>
      </c>
      <c r="AK51" s="196"/>
      <c r="AL51" s="12" t="s">
        <v>23</v>
      </c>
      <c r="AM51" s="15" t="s">
        <v>52</v>
      </c>
      <c r="AN51" s="722">
        <v>27.165607671270902</v>
      </c>
      <c r="AO51" s="722">
        <v>33.9067620161414</v>
      </c>
      <c r="AP51" s="725">
        <v>44.1842324729041</v>
      </c>
      <c r="BC51" s="196"/>
      <c r="BD51" s="12" t="s">
        <v>23</v>
      </c>
      <c r="BE51" s="15" t="s">
        <v>58</v>
      </c>
      <c r="BF51" s="752">
        <v>29.5222017518144</v>
      </c>
      <c r="BG51" s="752">
        <v>36.767178332628198</v>
      </c>
      <c r="BH51" s="755">
        <v>53.224451221449698</v>
      </c>
      <c r="BV51" s="196"/>
      <c r="BW51" s="12" t="s">
        <v>27</v>
      </c>
      <c r="BX51" s="15" t="s">
        <v>293</v>
      </c>
      <c r="BY51" s="782">
        <v>38.514387822431303</v>
      </c>
      <c r="BZ51" s="785">
        <v>42.870937377052101</v>
      </c>
    </row>
    <row r="52" spans="18:78" x14ac:dyDescent="0.35">
      <c r="R52" s="196"/>
      <c r="S52" s="13" t="s">
        <v>25</v>
      </c>
      <c r="T52" s="2" t="s">
        <v>35</v>
      </c>
      <c r="U52" s="700">
        <v>26.891134848197499</v>
      </c>
      <c r="V52" s="700">
        <v>32.997910840458502</v>
      </c>
      <c r="W52" s="702">
        <v>45.509216342588303</v>
      </c>
      <c r="AK52" s="196"/>
      <c r="AL52" s="13" t="s">
        <v>25</v>
      </c>
      <c r="AM52" s="2" t="s">
        <v>52</v>
      </c>
      <c r="AN52" s="724">
        <v>26.443643216166301</v>
      </c>
      <c r="AO52" s="724">
        <v>32.924963768983702</v>
      </c>
      <c r="AP52" s="726">
        <v>43.389245714982998</v>
      </c>
      <c r="BC52" s="196"/>
      <c r="BD52" s="13" t="s">
        <v>25</v>
      </c>
      <c r="BE52" s="2" t="s">
        <v>58</v>
      </c>
      <c r="BF52" s="754">
        <v>28.277892041019602</v>
      </c>
      <c r="BG52" s="754">
        <v>35.335946191442098</v>
      </c>
      <c r="BH52" s="756">
        <v>50.588951562830097</v>
      </c>
      <c r="BV52" s="196"/>
      <c r="BW52" s="13" t="s">
        <v>27</v>
      </c>
      <c r="BX52" s="2" t="s">
        <v>294</v>
      </c>
      <c r="BY52" s="784">
        <v>30.494680683289101</v>
      </c>
      <c r="BZ52" s="786">
        <v>35.528292062714101</v>
      </c>
    </row>
    <row r="53" spans="18:78" x14ac:dyDescent="0.35">
      <c r="R53" s="196"/>
      <c r="S53" s="13" t="s">
        <v>26</v>
      </c>
      <c r="T53" s="2" t="s">
        <v>35</v>
      </c>
      <c r="U53" s="700">
        <v>26.679776476880999</v>
      </c>
      <c r="V53" s="700">
        <v>32.888510901217202</v>
      </c>
      <c r="W53" s="702">
        <v>46.0883282568685</v>
      </c>
      <c r="AK53" s="196"/>
      <c r="AL53" s="13" t="s">
        <v>26</v>
      </c>
      <c r="AM53" s="2" t="s">
        <v>52</v>
      </c>
      <c r="AN53" s="724">
        <v>26.473979804455201</v>
      </c>
      <c r="AO53" s="724">
        <v>32.787141991304303</v>
      </c>
      <c r="AP53" s="726">
        <v>45.157764769302801</v>
      </c>
      <c r="BC53" s="196"/>
      <c r="BD53" s="13" t="s">
        <v>26</v>
      </c>
      <c r="BE53" s="2" t="s">
        <v>58</v>
      </c>
      <c r="BF53" s="754">
        <v>28.432672506713001</v>
      </c>
      <c r="BG53" s="754">
        <v>35.908512416349097</v>
      </c>
      <c r="BH53" s="756">
        <v>54.302274442517103</v>
      </c>
      <c r="BV53" s="196"/>
      <c r="BW53" s="13" t="s">
        <v>27</v>
      </c>
      <c r="BX53" s="2" t="s">
        <v>295</v>
      </c>
      <c r="BY53" s="784">
        <v>27.920565851501699</v>
      </c>
      <c r="BZ53" s="786">
        <v>32.074572461764397</v>
      </c>
    </row>
    <row r="54" spans="18:78" x14ac:dyDescent="0.35">
      <c r="R54" s="196"/>
      <c r="S54" s="13" t="s">
        <v>27</v>
      </c>
      <c r="T54" s="2" t="s">
        <v>35</v>
      </c>
      <c r="U54" s="700">
        <v>25.3059028956311</v>
      </c>
      <c r="V54" s="700">
        <v>31.782951709855801</v>
      </c>
      <c r="W54" s="702">
        <v>46.641865674257403</v>
      </c>
      <c r="AK54" s="196"/>
      <c r="AL54" s="13" t="s">
        <v>27</v>
      </c>
      <c r="AM54" s="2" t="s">
        <v>52</v>
      </c>
      <c r="AN54" s="724">
        <v>26.2351403863332</v>
      </c>
      <c r="AO54" s="724">
        <v>32.622171681828704</v>
      </c>
      <c r="AP54" s="726">
        <v>46.759666794671098</v>
      </c>
      <c r="BC54" s="196"/>
      <c r="BD54" s="13" t="s">
        <v>27</v>
      </c>
      <c r="BE54" s="2" t="s">
        <v>58</v>
      </c>
      <c r="BF54" s="754">
        <v>26.931186918070299</v>
      </c>
      <c r="BG54" s="754">
        <v>34.809751141326203</v>
      </c>
      <c r="BH54" s="756">
        <v>55.262138477841503</v>
      </c>
      <c r="BV54" s="196"/>
      <c r="BW54" s="13" t="s">
        <v>27</v>
      </c>
      <c r="BX54" s="2" t="s">
        <v>296</v>
      </c>
      <c r="BY54" s="784">
        <v>26.638293015910602</v>
      </c>
      <c r="BZ54" s="786">
        <v>30.870373231374</v>
      </c>
    </row>
    <row r="55" spans="18:78" x14ac:dyDescent="0.35">
      <c r="R55" s="196"/>
      <c r="S55" s="13" t="s">
        <v>23</v>
      </c>
      <c r="T55" s="2" t="s">
        <v>36</v>
      </c>
      <c r="U55" s="700">
        <v>37.291516520654099</v>
      </c>
      <c r="V55" s="700">
        <v>47.084998584058901</v>
      </c>
      <c r="W55" s="702">
        <v>76.894135814080499</v>
      </c>
      <c r="AK55" s="196"/>
      <c r="AL55" s="13" t="s">
        <v>23</v>
      </c>
      <c r="AM55" s="2" t="s">
        <v>53</v>
      </c>
      <c r="AN55" s="724">
        <v>27.741065182586599</v>
      </c>
      <c r="AO55" s="724">
        <v>33.955329533120903</v>
      </c>
      <c r="AP55" s="726">
        <v>47.1113495577303</v>
      </c>
      <c r="BC55" s="196"/>
      <c r="BD55" s="13" t="s">
        <v>23</v>
      </c>
      <c r="BE55" s="2" t="s">
        <v>59</v>
      </c>
      <c r="BF55" s="754">
        <v>24.778856186761399</v>
      </c>
      <c r="BG55" s="754">
        <v>30.377120558980501</v>
      </c>
      <c r="BH55" s="756">
        <v>38.507795691430402</v>
      </c>
      <c r="BV55" s="196"/>
      <c r="BW55" s="13" t="s">
        <v>27</v>
      </c>
      <c r="BX55" s="2" t="s">
        <v>297</v>
      </c>
      <c r="BY55" s="784">
        <v>25.827253059839801</v>
      </c>
      <c r="BZ55" s="786">
        <v>30.323013654405301</v>
      </c>
    </row>
    <row r="56" spans="18:78" x14ac:dyDescent="0.35">
      <c r="R56" s="196"/>
      <c r="S56" s="13" t="s">
        <v>25</v>
      </c>
      <c r="T56" s="2" t="s">
        <v>36</v>
      </c>
      <c r="U56" s="700">
        <v>34.815495689846799</v>
      </c>
      <c r="V56" s="700">
        <v>44.081037379163298</v>
      </c>
      <c r="W56" s="702">
        <v>72.815548107109194</v>
      </c>
      <c r="AK56" s="196"/>
      <c r="AL56" s="13" t="s">
        <v>25</v>
      </c>
      <c r="AM56" s="2" t="s">
        <v>53</v>
      </c>
      <c r="AN56" s="724">
        <v>26.964783008141399</v>
      </c>
      <c r="AO56" s="724">
        <v>33.002296589473097</v>
      </c>
      <c r="AP56" s="726">
        <v>45.783012163866502</v>
      </c>
      <c r="BC56" s="196"/>
      <c r="BD56" s="13" t="s">
        <v>25</v>
      </c>
      <c r="BE56" s="2" t="s">
        <v>59</v>
      </c>
      <c r="BF56" s="754">
        <v>23.392053196523701</v>
      </c>
      <c r="BG56" s="754">
        <v>28.774452255757801</v>
      </c>
      <c r="BH56" s="756">
        <v>36.348285896369902</v>
      </c>
      <c r="BV56" s="196"/>
      <c r="BW56" s="13" t="s">
        <v>27</v>
      </c>
      <c r="BX56" s="2" t="s">
        <v>298</v>
      </c>
      <c r="BY56" s="784">
        <v>25.067617898024601</v>
      </c>
      <c r="BZ56" s="786">
        <v>28.1424756024498</v>
      </c>
    </row>
    <row r="57" spans="18:78" x14ac:dyDescent="0.35">
      <c r="R57" s="196"/>
      <c r="S57" s="13" t="s">
        <v>26</v>
      </c>
      <c r="T57" s="2" t="s">
        <v>36</v>
      </c>
      <c r="U57" s="700">
        <v>35.4466857547621</v>
      </c>
      <c r="V57" s="700">
        <v>47.046253518740002</v>
      </c>
      <c r="W57" s="702">
        <v>88.324279627704698</v>
      </c>
      <c r="AK57" s="196"/>
      <c r="AL57" s="13" t="s">
        <v>26</v>
      </c>
      <c r="AM57" s="2" t="s">
        <v>53</v>
      </c>
      <c r="AN57" s="724">
        <v>26.714973379409098</v>
      </c>
      <c r="AO57" s="724">
        <v>32.899544554906903</v>
      </c>
      <c r="AP57" s="726">
        <v>46.230778136653001</v>
      </c>
      <c r="BC57" s="196"/>
      <c r="BD57" s="13" t="s">
        <v>26</v>
      </c>
      <c r="BE57" s="2" t="s">
        <v>59</v>
      </c>
      <c r="BF57" s="754">
        <v>21.561677675870701</v>
      </c>
      <c r="BG57" s="754">
        <v>26.3131175165869</v>
      </c>
      <c r="BH57" s="756">
        <v>32.060756603354399</v>
      </c>
      <c r="BV57" s="196"/>
      <c r="BW57" s="13" t="s">
        <v>27</v>
      </c>
      <c r="BX57" s="2" t="s">
        <v>299</v>
      </c>
      <c r="BY57" s="784">
        <v>24.879030203960301</v>
      </c>
      <c r="BZ57" s="786">
        <v>28.419731617594302</v>
      </c>
    </row>
    <row r="58" spans="18:78" x14ac:dyDescent="0.35">
      <c r="R58" s="196"/>
      <c r="S58" s="14" t="s">
        <v>27</v>
      </c>
      <c r="T58" s="6" t="s">
        <v>36</v>
      </c>
      <c r="U58" s="699">
        <v>32.8884737077816</v>
      </c>
      <c r="V58" s="699">
        <v>45.590150581334498</v>
      </c>
      <c r="W58" s="703">
        <v>89.366217069509602</v>
      </c>
      <c r="AK58" s="196"/>
      <c r="AL58" s="14" t="s">
        <v>27</v>
      </c>
      <c r="AM58" s="6" t="s">
        <v>53</v>
      </c>
      <c r="AN58" s="723">
        <v>25.180319400309799</v>
      </c>
      <c r="AO58" s="723">
        <v>31.651412282655599</v>
      </c>
      <c r="AP58" s="727">
        <v>46.624834035290903</v>
      </c>
      <c r="BC58" s="196"/>
      <c r="BD58" s="14" t="s">
        <v>27</v>
      </c>
      <c r="BE58" s="6" t="s">
        <v>59</v>
      </c>
      <c r="BF58" s="753">
        <v>20.383775546342001</v>
      </c>
      <c r="BG58" s="753">
        <v>24.954627543429499</v>
      </c>
      <c r="BH58" s="757">
        <v>30.9191781337049</v>
      </c>
      <c r="BV58" s="196"/>
      <c r="BW58" s="14" t="s">
        <v>27</v>
      </c>
      <c r="BX58" s="6" t="s">
        <v>300</v>
      </c>
      <c r="BY58" s="783">
        <v>23.9357367386074</v>
      </c>
      <c r="BZ58" s="787">
        <v>27.238621185117001</v>
      </c>
    </row>
    <row r="59" spans="18:78" x14ac:dyDescent="0.35">
      <c r="R59" s="196"/>
      <c r="AK59" s="196"/>
      <c r="BC59" s="196"/>
      <c r="BV59" s="196"/>
    </row>
    <row r="60" spans="18:78" x14ac:dyDescent="0.35">
      <c r="R60" s="196"/>
      <c r="AK60" s="196"/>
      <c r="BC60" s="196"/>
      <c r="BV60" s="196"/>
    </row>
    <row r="61" spans="18:78" x14ac:dyDescent="0.35">
      <c r="R61" s="196"/>
      <c r="AK61" s="196"/>
      <c r="BC61" s="196"/>
      <c r="BV61" s="196"/>
    </row>
    <row r="62" spans="18:78" x14ac:dyDescent="0.35">
      <c r="R62" s="196"/>
      <c r="AK62" s="196"/>
      <c r="BC62" s="196"/>
      <c r="BV62" s="196"/>
    </row>
    <row r="63" spans="18:78" x14ac:dyDescent="0.35">
      <c r="R63" s="196"/>
      <c r="AK63" s="196"/>
      <c r="BC63" s="196"/>
      <c r="BV63" s="196"/>
    </row>
    <row r="64" spans="18:78" x14ac:dyDescent="0.35">
      <c r="R64" s="196"/>
      <c r="AK64" s="196"/>
      <c r="BC64" s="196"/>
      <c r="BV64" s="196"/>
    </row>
    <row r="65" spans="18:80" x14ac:dyDescent="0.35">
      <c r="R65" s="196"/>
      <c r="AK65" s="196"/>
      <c r="BC65" s="196"/>
      <c r="BV65" s="196"/>
    </row>
    <row r="66" spans="18:80" x14ac:dyDescent="0.35">
      <c r="R66" s="196"/>
      <c r="AK66" s="196"/>
      <c r="BC66" s="196"/>
      <c r="BV66" s="196"/>
    </row>
    <row r="67" spans="18:80" x14ac:dyDescent="0.35">
      <c r="R67" s="196"/>
      <c r="AK67" s="196"/>
      <c r="BC67" s="196"/>
      <c r="BV67" s="196"/>
    </row>
    <row r="68" spans="18:80" x14ac:dyDescent="0.35">
      <c r="R68" s="196"/>
      <c r="AK68" s="196"/>
      <c r="BC68" s="196"/>
      <c r="BV68" s="196"/>
    </row>
    <row r="69" spans="18:80" x14ac:dyDescent="0.35">
      <c r="R69" s="196"/>
      <c r="AK69" s="196"/>
      <c r="BC69" s="196"/>
      <c r="BV69" s="196"/>
    </row>
    <row r="70" spans="18:80" ht="15.5" x14ac:dyDescent="0.35">
      <c r="R70" s="196"/>
      <c r="S70" s="11" t="s">
        <v>281</v>
      </c>
      <c r="Y70" s="11" t="s">
        <v>551</v>
      </c>
      <c r="AK70" s="196"/>
      <c r="AL70" s="11" t="s">
        <v>285</v>
      </c>
      <c r="AR70" s="11" t="s">
        <v>555</v>
      </c>
      <c r="BC70" s="196"/>
      <c r="BD70" s="11" t="s">
        <v>290</v>
      </c>
      <c r="BJ70" s="11" t="s">
        <v>560</v>
      </c>
      <c r="BV70" s="196"/>
      <c r="BW70" s="11" t="s">
        <v>303</v>
      </c>
      <c r="CB70" s="11" t="s">
        <v>565</v>
      </c>
    </row>
    <row r="71" spans="18:80" x14ac:dyDescent="0.35">
      <c r="R71" s="196"/>
      <c r="S71" s="2" t="s">
        <v>29</v>
      </c>
      <c r="T71" s="2"/>
      <c r="U71" s="2"/>
      <c r="V71" s="2"/>
      <c r="W71" s="2"/>
      <c r="AK71" s="196"/>
      <c r="AL71" s="2" t="s">
        <v>29</v>
      </c>
      <c r="AM71" s="2"/>
      <c r="AN71" s="2"/>
      <c r="AO71" s="2"/>
      <c r="AP71" s="2"/>
      <c r="BC71" s="196"/>
      <c r="BD71" s="2" t="s">
        <v>29</v>
      </c>
      <c r="BE71" s="2"/>
      <c r="BF71" s="2"/>
      <c r="BG71" s="2"/>
      <c r="BH71" s="2"/>
      <c r="BV71" s="196"/>
      <c r="BW71" s="2" t="s">
        <v>29</v>
      </c>
      <c r="BX71" s="2"/>
      <c r="BY71" s="2"/>
      <c r="BZ71" s="2"/>
    </row>
    <row r="72" spans="18:80" x14ac:dyDescent="0.35">
      <c r="R72" s="196"/>
      <c r="S72" s="12" t="s">
        <v>18</v>
      </c>
      <c r="T72" s="15" t="s">
        <v>34</v>
      </c>
      <c r="U72" s="704" t="s">
        <v>20</v>
      </c>
      <c r="V72" s="704" t="s">
        <v>21</v>
      </c>
      <c r="W72" s="707" t="s">
        <v>22</v>
      </c>
      <c r="AK72" s="196"/>
      <c r="AL72" s="12" t="s">
        <v>18</v>
      </c>
      <c r="AM72" s="15" t="s">
        <v>51</v>
      </c>
      <c r="AN72" s="728" t="s">
        <v>20</v>
      </c>
      <c r="AO72" s="728" t="s">
        <v>21</v>
      </c>
      <c r="AP72" s="731" t="s">
        <v>22</v>
      </c>
      <c r="BC72" s="196"/>
      <c r="BD72" s="12" t="s">
        <v>18</v>
      </c>
      <c r="BE72" s="15" t="s">
        <v>34</v>
      </c>
      <c r="BF72" s="758" t="s">
        <v>20</v>
      </c>
      <c r="BG72" s="758" t="s">
        <v>21</v>
      </c>
      <c r="BH72" s="761" t="s">
        <v>22</v>
      </c>
      <c r="BV72" s="196"/>
      <c r="BW72" s="12" t="s">
        <v>18</v>
      </c>
      <c r="BX72" s="15" t="s">
        <v>65</v>
      </c>
      <c r="BY72" s="788" t="s">
        <v>35</v>
      </c>
      <c r="BZ72" s="791" t="s">
        <v>36</v>
      </c>
    </row>
    <row r="73" spans="18:80" x14ac:dyDescent="0.35">
      <c r="R73" s="196"/>
      <c r="S73" s="12" t="s">
        <v>23</v>
      </c>
      <c r="T73" s="15" t="s">
        <v>35</v>
      </c>
      <c r="U73" s="704">
        <v>35.1976790034253</v>
      </c>
      <c r="V73" s="704">
        <v>42.222244864127397</v>
      </c>
      <c r="W73" s="707">
        <v>57.062525164589601</v>
      </c>
      <c r="AK73" s="196"/>
      <c r="AL73" s="12" t="s">
        <v>23</v>
      </c>
      <c r="AM73" s="15" t="s">
        <v>52</v>
      </c>
      <c r="AN73" s="728">
        <v>34.247601595780502</v>
      </c>
      <c r="AO73" s="728">
        <v>41.155392248680798</v>
      </c>
      <c r="AP73" s="731">
        <v>52.4764792699984</v>
      </c>
      <c r="BC73" s="196"/>
      <c r="BD73" s="12" t="s">
        <v>23</v>
      </c>
      <c r="BE73" s="15" t="s">
        <v>58</v>
      </c>
      <c r="BF73" s="758">
        <v>37.273675371619802</v>
      </c>
      <c r="BG73" s="758">
        <v>45.6815627792488</v>
      </c>
      <c r="BH73" s="761">
        <v>68.725062518619396</v>
      </c>
      <c r="BV73" s="196"/>
      <c r="BW73" s="12" t="s">
        <v>27</v>
      </c>
      <c r="BX73" s="15" t="s">
        <v>293</v>
      </c>
      <c r="BY73" s="788">
        <v>41.3383572637415</v>
      </c>
      <c r="BZ73" s="791">
        <v>45.971796243201297</v>
      </c>
    </row>
    <row r="74" spans="18:80" x14ac:dyDescent="0.35">
      <c r="R74" s="196"/>
      <c r="S74" s="13" t="s">
        <v>25</v>
      </c>
      <c r="T74" s="2" t="s">
        <v>35</v>
      </c>
      <c r="U74" s="706">
        <v>34.868893688067601</v>
      </c>
      <c r="V74" s="706">
        <v>41.771019533741601</v>
      </c>
      <c r="W74" s="708">
        <v>58.056085003899803</v>
      </c>
      <c r="AK74" s="196"/>
      <c r="AL74" s="13" t="s">
        <v>25</v>
      </c>
      <c r="AM74" s="2" t="s">
        <v>52</v>
      </c>
      <c r="AN74" s="730">
        <v>34.028000641444599</v>
      </c>
      <c r="AO74" s="730">
        <v>40.303275825858798</v>
      </c>
      <c r="AP74" s="732">
        <v>51.258987630083801</v>
      </c>
      <c r="BC74" s="196"/>
      <c r="BD74" s="13" t="s">
        <v>25</v>
      </c>
      <c r="BE74" s="2" t="s">
        <v>58</v>
      </c>
      <c r="BF74" s="760">
        <v>37.150007721802098</v>
      </c>
      <c r="BG74" s="760">
        <v>44.768203322728397</v>
      </c>
      <c r="BH74" s="762">
        <v>69.585935349133294</v>
      </c>
      <c r="BV74" s="196"/>
      <c r="BW74" s="13" t="s">
        <v>27</v>
      </c>
      <c r="BX74" s="2" t="s">
        <v>294</v>
      </c>
      <c r="BY74" s="790">
        <v>36.198849589061098</v>
      </c>
      <c r="BZ74" s="792">
        <v>39.815629798328096</v>
      </c>
    </row>
    <row r="75" spans="18:80" x14ac:dyDescent="0.35">
      <c r="R75" s="196"/>
      <c r="S75" s="13" t="s">
        <v>26</v>
      </c>
      <c r="T75" s="2" t="s">
        <v>35</v>
      </c>
      <c r="U75" s="706">
        <v>33.3086519589326</v>
      </c>
      <c r="V75" s="706">
        <v>40.354482146820303</v>
      </c>
      <c r="W75" s="708">
        <v>56.2364720640645</v>
      </c>
      <c r="AK75" s="196"/>
      <c r="AL75" s="13" t="s">
        <v>26</v>
      </c>
      <c r="AM75" s="2" t="s">
        <v>52</v>
      </c>
      <c r="AN75" s="730">
        <v>34.356717307575302</v>
      </c>
      <c r="AO75" s="730">
        <v>39.797676040441203</v>
      </c>
      <c r="AP75" s="732">
        <v>53.118818144887904</v>
      </c>
      <c r="BC75" s="196"/>
      <c r="BD75" s="13" t="s">
        <v>26</v>
      </c>
      <c r="BE75" s="2" t="s">
        <v>58</v>
      </c>
      <c r="BF75" s="760">
        <v>36.252812287270501</v>
      </c>
      <c r="BG75" s="760">
        <v>43.338618822642999</v>
      </c>
      <c r="BH75" s="762">
        <v>68.266765498343801</v>
      </c>
      <c r="BV75" s="196"/>
      <c r="BW75" s="13" t="s">
        <v>27</v>
      </c>
      <c r="BX75" s="2" t="s">
        <v>295</v>
      </c>
      <c r="BY75" s="790">
        <v>34.646566566737903</v>
      </c>
      <c r="BZ75" s="792">
        <v>38.129085933707699</v>
      </c>
    </row>
    <row r="76" spans="18:80" x14ac:dyDescent="0.35">
      <c r="R76" s="196"/>
      <c r="S76" s="13" t="s">
        <v>27</v>
      </c>
      <c r="T76" s="2" t="s">
        <v>35</v>
      </c>
      <c r="U76" s="706">
        <v>31.343798407552601</v>
      </c>
      <c r="V76" s="706">
        <v>38.249186999239903</v>
      </c>
      <c r="W76" s="708">
        <v>54.509025270758201</v>
      </c>
      <c r="AK76" s="196"/>
      <c r="AL76" s="13" t="s">
        <v>27</v>
      </c>
      <c r="AM76" s="2" t="s">
        <v>52</v>
      </c>
      <c r="AN76" s="730">
        <v>32.774089485659303</v>
      </c>
      <c r="AO76" s="730">
        <v>38.670193808984003</v>
      </c>
      <c r="AP76" s="732">
        <v>52.730853004964501</v>
      </c>
      <c r="BC76" s="196"/>
      <c r="BD76" s="13" t="s">
        <v>27</v>
      </c>
      <c r="BE76" s="2" t="s">
        <v>58</v>
      </c>
      <c r="BF76" s="760">
        <v>34.498334181861303</v>
      </c>
      <c r="BG76" s="760">
        <v>41.5738684536039</v>
      </c>
      <c r="BH76" s="762">
        <v>67.683503452513193</v>
      </c>
      <c r="BV76" s="196"/>
      <c r="BW76" s="13" t="s">
        <v>27</v>
      </c>
      <c r="BX76" s="2" t="s">
        <v>296</v>
      </c>
      <c r="BY76" s="790">
        <v>33.722628330853198</v>
      </c>
      <c r="BZ76" s="792">
        <v>37.274509803921703</v>
      </c>
    </row>
    <row r="77" spans="18:80" x14ac:dyDescent="0.35">
      <c r="R77" s="196"/>
      <c r="S77" s="13" t="s">
        <v>23</v>
      </c>
      <c r="T77" s="2" t="s">
        <v>36</v>
      </c>
      <c r="U77" s="706">
        <v>46.661362892694498</v>
      </c>
      <c r="V77" s="706">
        <v>60.909536591214803</v>
      </c>
      <c r="W77" s="708">
        <v>125.067722248872</v>
      </c>
      <c r="AK77" s="196"/>
      <c r="AL77" s="13" t="s">
        <v>23</v>
      </c>
      <c r="AM77" s="2" t="s">
        <v>53</v>
      </c>
      <c r="AN77" s="730">
        <v>35.446916718670202</v>
      </c>
      <c r="AO77" s="730">
        <v>42.668941549193001</v>
      </c>
      <c r="AP77" s="732">
        <v>59.558537867948303</v>
      </c>
      <c r="BC77" s="196"/>
      <c r="BD77" s="13" t="s">
        <v>23</v>
      </c>
      <c r="BE77" s="2" t="s">
        <v>59</v>
      </c>
      <c r="BF77" s="760">
        <v>18.299396455531699</v>
      </c>
      <c r="BG77" s="760">
        <v>31.655674684910199</v>
      </c>
      <c r="BH77" s="762">
        <v>38.001269692794899</v>
      </c>
      <c r="BV77" s="196"/>
      <c r="BW77" s="13" t="s">
        <v>27</v>
      </c>
      <c r="BX77" s="2" t="s">
        <v>297</v>
      </c>
      <c r="BY77" s="790">
        <v>32.553666326837899</v>
      </c>
      <c r="BZ77" s="792">
        <v>36.702570572051798</v>
      </c>
    </row>
    <row r="78" spans="18:80" x14ac:dyDescent="0.35">
      <c r="R78" s="196"/>
      <c r="S78" s="13" t="s">
        <v>25</v>
      </c>
      <c r="T78" s="2" t="s">
        <v>36</v>
      </c>
      <c r="U78" s="706">
        <v>43.250520533670702</v>
      </c>
      <c r="V78" s="706">
        <v>58.0978654328446</v>
      </c>
      <c r="W78" s="708">
        <v>124.839190713299</v>
      </c>
      <c r="AK78" s="196"/>
      <c r="AL78" s="13" t="s">
        <v>25</v>
      </c>
      <c r="AM78" s="2" t="s">
        <v>53</v>
      </c>
      <c r="AN78" s="730">
        <v>35.238784541550999</v>
      </c>
      <c r="AO78" s="730">
        <v>42.534725825673704</v>
      </c>
      <c r="AP78" s="732">
        <v>60.717933475162802</v>
      </c>
      <c r="BC78" s="196"/>
      <c r="BD78" s="13" t="s">
        <v>25</v>
      </c>
      <c r="BE78" s="2" t="s">
        <v>59</v>
      </c>
      <c r="BF78" s="760">
        <v>19.602237642143301</v>
      </c>
      <c r="BG78" s="760">
        <v>31.389832429028399</v>
      </c>
      <c r="BH78" s="762">
        <v>38.510584567484798</v>
      </c>
      <c r="BV78" s="196"/>
      <c r="BW78" s="13" t="s">
        <v>27</v>
      </c>
      <c r="BX78" s="2" t="s">
        <v>298</v>
      </c>
      <c r="BY78" s="790">
        <v>32.102527249554498</v>
      </c>
      <c r="BZ78" s="792">
        <v>36.466344159810603</v>
      </c>
    </row>
    <row r="79" spans="18:80" x14ac:dyDescent="0.35">
      <c r="R79" s="196"/>
      <c r="S79" s="13" t="s">
        <v>26</v>
      </c>
      <c r="T79" s="2" t="s">
        <v>36</v>
      </c>
      <c r="U79" s="706">
        <v>40.546904493839001</v>
      </c>
      <c r="V79" s="706">
        <v>54.091981056198101</v>
      </c>
      <c r="W79" s="708">
        <v>119.332172105212</v>
      </c>
      <c r="AK79" s="196"/>
      <c r="AL79" s="13" t="s">
        <v>26</v>
      </c>
      <c r="AM79" s="2" t="s">
        <v>53</v>
      </c>
      <c r="AN79" s="730">
        <v>32.968649443602096</v>
      </c>
      <c r="AO79" s="730">
        <v>40.583950116011302</v>
      </c>
      <c r="AP79" s="732">
        <v>57.741638061579202</v>
      </c>
      <c r="BC79" s="196"/>
      <c r="BD79" s="13" t="s">
        <v>26</v>
      </c>
      <c r="BE79" s="2" t="s">
        <v>59</v>
      </c>
      <c r="BF79" s="760">
        <v>18.9861624315478</v>
      </c>
      <c r="BG79" s="760">
        <v>29.1350227169135</v>
      </c>
      <c r="BH79" s="762">
        <v>35.397409334122003</v>
      </c>
      <c r="BV79" s="196"/>
      <c r="BW79" s="13" t="s">
        <v>27</v>
      </c>
      <c r="BX79" s="2" t="s">
        <v>299</v>
      </c>
      <c r="BY79" s="790">
        <v>31.837242646346201</v>
      </c>
      <c r="BZ79" s="792">
        <v>35.978065379237101</v>
      </c>
    </row>
    <row r="80" spans="18:80" x14ac:dyDescent="0.35">
      <c r="R80" s="196"/>
      <c r="S80" s="14" t="s">
        <v>27</v>
      </c>
      <c r="T80" s="6" t="s">
        <v>36</v>
      </c>
      <c r="U80" s="705">
        <v>37.9962053039023</v>
      </c>
      <c r="V80" s="705">
        <v>50.625231126626304</v>
      </c>
      <c r="W80" s="709">
        <v>109.865113531235</v>
      </c>
      <c r="AK80" s="196"/>
      <c r="AL80" s="14" t="s">
        <v>27</v>
      </c>
      <c r="AM80" s="6" t="s">
        <v>53</v>
      </c>
      <c r="AN80" s="729">
        <v>30.999416012444801</v>
      </c>
      <c r="AO80" s="729">
        <v>38.060690712717303</v>
      </c>
      <c r="AP80" s="733">
        <v>55.353731153253896</v>
      </c>
      <c r="BC80" s="196"/>
      <c r="BD80" s="14" t="s">
        <v>27</v>
      </c>
      <c r="BE80" s="6" t="s">
        <v>59</v>
      </c>
      <c r="BF80" s="759">
        <v>20.0734299008646</v>
      </c>
      <c r="BG80" s="759">
        <v>28.5514787519352</v>
      </c>
      <c r="BH80" s="763">
        <v>35.070343040931398</v>
      </c>
      <c r="BV80" s="196"/>
      <c r="BW80" s="14" t="s">
        <v>27</v>
      </c>
      <c r="BX80" s="6" t="s">
        <v>300</v>
      </c>
      <c r="BY80" s="789">
        <v>29.890478860580298</v>
      </c>
      <c r="BZ80" s="793">
        <v>34.730760826647199</v>
      </c>
    </row>
    <row r="81" spans="18:80" x14ac:dyDescent="0.35">
      <c r="R81" s="196"/>
      <c r="AK81" s="196"/>
      <c r="BC81" s="196"/>
      <c r="BV81" s="196"/>
    </row>
    <row r="82" spans="18:80" x14ac:dyDescent="0.35">
      <c r="R82" s="196"/>
      <c r="AK82" s="196"/>
      <c r="BC82" s="196"/>
      <c r="BV82" s="196"/>
    </row>
    <row r="83" spans="18:80" x14ac:dyDescent="0.35">
      <c r="R83" s="196"/>
      <c r="AK83" s="196"/>
      <c r="BC83" s="196"/>
      <c r="BV83" s="196"/>
    </row>
    <row r="84" spans="18:80" x14ac:dyDescent="0.35">
      <c r="R84" s="196"/>
      <c r="AK84" s="196"/>
      <c r="BC84" s="196"/>
      <c r="BV84" s="196"/>
    </row>
    <row r="85" spans="18:80" x14ac:dyDescent="0.35">
      <c r="R85" s="196"/>
      <c r="AK85" s="196"/>
      <c r="BC85" s="196"/>
      <c r="BV85" s="196"/>
    </row>
    <row r="86" spans="18:80" x14ac:dyDescent="0.35">
      <c r="R86" s="196"/>
      <c r="AK86" s="196"/>
      <c r="BC86" s="196"/>
      <c r="BV86" s="196"/>
    </row>
    <row r="87" spans="18:80" x14ac:dyDescent="0.35">
      <c r="R87" s="196"/>
      <c r="AK87" s="196"/>
      <c r="BC87" s="196"/>
      <c r="BV87" s="196"/>
    </row>
    <row r="88" spans="18:80" x14ac:dyDescent="0.35">
      <c r="R88" s="196"/>
      <c r="AK88" s="196"/>
      <c r="BC88" s="196"/>
      <c r="BV88" s="196"/>
    </row>
    <row r="89" spans="18:80" x14ac:dyDescent="0.35">
      <c r="R89" s="196"/>
      <c r="AK89" s="196"/>
      <c r="BC89" s="196"/>
      <c r="BV89" s="196"/>
    </row>
    <row r="90" spans="18:80" x14ac:dyDescent="0.35">
      <c r="R90" s="196"/>
      <c r="AK90" s="196"/>
      <c r="BC90" s="196"/>
      <c r="BV90" s="196"/>
    </row>
    <row r="91" spans="18:80" x14ac:dyDescent="0.35">
      <c r="R91" s="196"/>
      <c r="AK91" s="196"/>
      <c r="BC91" s="196"/>
      <c r="BV91" s="196"/>
    </row>
    <row r="92" spans="18:80" ht="15.5" x14ac:dyDescent="0.35">
      <c r="R92" s="196"/>
      <c r="S92" s="11" t="s">
        <v>282</v>
      </c>
      <c r="Y92" s="11" t="s">
        <v>552</v>
      </c>
      <c r="AK92" s="196"/>
      <c r="AL92" s="11" t="s">
        <v>286</v>
      </c>
      <c r="AR92" s="11" t="s">
        <v>556</v>
      </c>
      <c r="BC92" s="196"/>
      <c r="BD92" s="11" t="s">
        <v>291</v>
      </c>
      <c r="BJ92" s="11" t="s">
        <v>561</v>
      </c>
      <c r="BV92" s="196"/>
      <c r="BW92" s="11" t="s">
        <v>304</v>
      </c>
      <c r="CB92" s="11" t="s">
        <v>566</v>
      </c>
    </row>
    <row r="93" spans="18:80" x14ac:dyDescent="0.35">
      <c r="R93" s="196"/>
      <c r="S93" s="2" t="s">
        <v>30</v>
      </c>
      <c r="T93" s="2"/>
      <c r="U93" s="2"/>
      <c r="V93" s="2"/>
      <c r="W93" s="2"/>
      <c r="AK93" s="196"/>
      <c r="AL93" s="2" t="s">
        <v>30</v>
      </c>
      <c r="AM93" s="2"/>
      <c r="AN93" s="2"/>
      <c r="AO93" s="2"/>
      <c r="AP93" s="2"/>
      <c r="BC93" s="196"/>
      <c r="BD93" s="2" t="s">
        <v>30</v>
      </c>
      <c r="BE93" s="2"/>
      <c r="BF93" s="2"/>
      <c r="BG93" s="2"/>
      <c r="BH93" s="2"/>
      <c r="BV93" s="196"/>
      <c r="BW93" s="2" t="s">
        <v>30</v>
      </c>
      <c r="BX93" s="2"/>
      <c r="BY93" s="2"/>
      <c r="BZ93" s="2"/>
    </row>
    <row r="94" spans="18:80" x14ac:dyDescent="0.35">
      <c r="R94" s="196"/>
      <c r="S94" s="12" t="s">
        <v>18</v>
      </c>
      <c r="T94" s="15" t="s">
        <v>34</v>
      </c>
      <c r="U94" s="710" t="s">
        <v>20</v>
      </c>
      <c r="V94" s="710" t="s">
        <v>21</v>
      </c>
      <c r="W94" s="713" t="s">
        <v>22</v>
      </c>
      <c r="AK94" s="196"/>
      <c r="AL94" s="12" t="s">
        <v>18</v>
      </c>
      <c r="AM94" s="15" t="s">
        <v>51</v>
      </c>
      <c r="AN94" s="734" t="s">
        <v>20</v>
      </c>
      <c r="AO94" s="734" t="s">
        <v>21</v>
      </c>
      <c r="AP94" s="737" t="s">
        <v>22</v>
      </c>
      <c r="BC94" s="196"/>
      <c r="BD94" s="12" t="s">
        <v>18</v>
      </c>
      <c r="BE94" s="15" t="s">
        <v>34</v>
      </c>
      <c r="BF94" s="764" t="s">
        <v>20</v>
      </c>
      <c r="BG94" s="764" t="s">
        <v>21</v>
      </c>
      <c r="BH94" s="767" t="s">
        <v>22</v>
      </c>
      <c r="BV94" s="196"/>
      <c r="BW94" s="12" t="s">
        <v>18</v>
      </c>
      <c r="BX94" s="15" t="s">
        <v>65</v>
      </c>
      <c r="BY94" s="794" t="s">
        <v>35</v>
      </c>
      <c r="BZ94" s="797" t="s">
        <v>36</v>
      </c>
    </row>
    <row r="95" spans="18:80" x14ac:dyDescent="0.35">
      <c r="R95" s="196"/>
      <c r="S95" s="12" t="s">
        <v>23</v>
      </c>
      <c r="T95" s="15" t="s">
        <v>35</v>
      </c>
      <c r="U95" s="710">
        <v>26.631282389272901</v>
      </c>
      <c r="V95" s="710">
        <v>31.117464670014002</v>
      </c>
      <c r="W95" s="713">
        <v>40.818895582788798</v>
      </c>
      <c r="AK95" s="196"/>
      <c r="AL95" s="12" t="s">
        <v>23</v>
      </c>
      <c r="AM95" s="15" t="s">
        <v>52</v>
      </c>
      <c r="AN95" s="734">
        <v>26.737140249023799</v>
      </c>
      <c r="AO95" s="734">
        <v>30.892415605393499</v>
      </c>
      <c r="AP95" s="737">
        <v>39.641898365050601</v>
      </c>
      <c r="BC95" s="196"/>
      <c r="BD95" s="12" t="s">
        <v>23</v>
      </c>
      <c r="BE95" s="15" t="s">
        <v>58</v>
      </c>
      <c r="BF95" s="764">
        <v>28.309840170699601</v>
      </c>
      <c r="BG95" s="764">
        <v>32.874661132640398</v>
      </c>
      <c r="BH95" s="767">
        <v>45.037263525072198</v>
      </c>
      <c r="BV95" s="196"/>
      <c r="BW95" s="12" t="s">
        <v>27</v>
      </c>
      <c r="BX95" s="15" t="s">
        <v>293</v>
      </c>
      <c r="BY95" s="794">
        <v>33.416411206958003</v>
      </c>
      <c r="BZ95" s="797">
        <v>36.769663248999798</v>
      </c>
    </row>
    <row r="96" spans="18:80" x14ac:dyDescent="0.35">
      <c r="R96" s="196"/>
      <c r="S96" s="13" t="s">
        <v>25</v>
      </c>
      <c r="T96" s="2" t="s">
        <v>35</v>
      </c>
      <c r="U96" s="712">
        <v>25.545262552868198</v>
      </c>
      <c r="V96" s="712">
        <v>30.0026776068072</v>
      </c>
      <c r="W96" s="714">
        <v>40.055992516561098</v>
      </c>
      <c r="AK96" s="196"/>
      <c r="AL96" s="13" t="s">
        <v>25</v>
      </c>
      <c r="AM96" s="2" t="s">
        <v>52</v>
      </c>
      <c r="AN96" s="736">
        <v>24.554806676905301</v>
      </c>
      <c r="AO96" s="736">
        <v>29.062290702417499</v>
      </c>
      <c r="AP96" s="738">
        <v>39.228682346311501</v>
      </c>
      <c r="BC96" s="196"/>
      <c r="BD96" s="13" t="s">
        <v>25</v>
      </c>
      <c r="BE96" s="2" t="s">
        <v>58</v>
      </c>
      <c r="BF96" s="766">
        <v>27.1705425597257</v>
      </c>
      <c r="BG96" s="766">
        <v>31.639435664751801</v>
      </c>
      <c r="BH96" s="768">
        <v>44.165276812133399</v>
      </c>
      <c r="BV96" s="196"/>
      <c r="BW96" s="13" t="s">
        <v>27</v>
      </c>
      <c r="BX96" s="2" t="s">
        <v>294</v>
      </c>
      <c r="BY96" s="796">
        <v>27.169169463128799</v>
      </c>
      <c r="BZ96" s="798">
        <v>29.349370099624899</v>
      </c>
    </row>
    <row r="97" spans="18:78" x14ac:dyDescent="0.35">
      <c r="R97" s="196"/>
      <c r="S97" s="13" t="s">
        <v>26</v>
      </c>
      <c r="T97" s="2" t="s">
        <v>35</v>
      </c>
      <c r="U97" s="712">
        <v>23.063452215471202</v>
      </c>
      <c r="V97" s="712">
        <v>27.1967178712801</v>
      </c>
      <c r="W97" s="714">
        <v>35.3430282827402</v>
      </c>
      <c r="AK97" s="196"/>
      <c r="AL97" s="13" t="s">
        <v>26</v>
      </c>
      <c r="AM97" s="2" t="s">
        <v>52</v>
      </c>
      <c r="AN97" s="736">
        <v>22.254564220697201</v>
      </c>
      <c r="AO97" s="736">
        <v>26.001750912778299</v>
      </c>
      <c r="AP97" s="738">
        <v>31.822708068312</v>
      </c>
      <c r="BC97" s="196"/>
      <c r="BD97" s="13" t="s">
        <v>26</v>
      </c>
      <c r="BE97" s="2" t="s">
        <v>58</v>
      </c>
      <c r="BF97" s="766">
        <v>24.814790567263898</v>
      </c>
      <c r="BG97" s="766">
        <v>29.117702878450899</v>
      </c>
      <c r="BH97" s="768">
        <v>39.697466812727797</v>
      </c>
      <c r="BV97" s="196"/>
      <c r="BW97" s="13" t="s">
        <v>27</v>
      </c>
      <c r="BX97" s="2" t="s">
        <v>295</v>
      </c>
      <c r="BY97" s="796">
        <v>25.0494442094144</v>
      </c>
      <c r="BZ97" s="798">
        <v>27.150140443724599</v>
      </c>
    </row>
    <row r="98" spans="18:78" x14ac:dyDescent="0.35">
      <c r="R98" s="196"/>
      <c r="S98" s="13" t="s">
        <v>27</v>
      </c>
      <c r="T98" s="2" t="s">
        <v>35</v>
      </c>
      <c r="U98" s="712">
        <v>22.4894385475265</v>
      </c>
      <c r="V98" s="712">
        <v>26.563073272946401</v>
      </c>
      <c r="W98" s="714">
        <v>35.852924995669802</v>
      </c>
      <c r="AK98" s="196"/>
      <c r="AL98" s="13" t="s">
        <v>27</v>
      </c>
      <c r="AM98" s="2" t="s">
        <v>52</v>
      </c>
      <c r="AN98" s="736">
        <v>23.1578934383049</v>
      </c>
      <c r="AO98" s="736">
        <v>27.595313893203802</v>
      </c>
      <c r="AP98" s="738">
        <v>37.532810508331799</v>
      </c>
      <c r="BC98" s="196"/>
      <c r="BD98" s="13" t="s">
        <v>27</v>
      </c>
      <c r="BE98" s="2" t="s">
        <v>58</v>
      </c>
      <c r="BF98" s="766">
        <v>24.108128025653102</v>
      </c>
      <c r="BG98" s="766">
        <v>28.600020769804399</v>
      </c>
      <c r="BH98" s="768">
        <v>40.313254273595803</v>
      </c>
      <c r="BV98" s="196"/>
      <c r="BW98" s="13" t="s">
        <v>27</v>
      </c>
      <c r="BX98" s="2" t="s">
        <v>296</v>
      </c>
      <c r="BY98" s="796">
        <v>24.080997696768101</v>
      </c>
      <c r="BZ98" s="798">
        <v>26.068929848721201</v>
      </c>
    </row>
    <row r="99" spans="18:78" x14ac:dyDescent="0.35">
      <c r="R99" s="196"/>
      <c r="S99" s="13" t="s">
        <v>23</v>
      </c>
      <c r="T99" s="2" t="s">
        <v>36</v>
      </c>
      <c r="U99" s="712">
        <v>31.061864058507499</v>
      </c>
      <c r="V99" s="712">
        <v>36.599265343530902</v>
      </c>
      <c r="W99" s="714">
        <v>53.900467953818499</v>
      </c>
      <c r="AK99" s="196"/>
      <c r="AL99" s="13" t="s">
        <v>23</v>
      </c>
      <c r="AM99" s="2" t="s">
        <v>53</v>
      </c>
      <c r="AN99" s="736">
        <v>26.616362040450301</v>
      </c>
      <c r="AO99" s="736">
        <v>31.179747188259601</v>
      </c>
      <c r="AP99" s="738">
        <v>41.080436648609201</v>
      </c>
      <c r="BC99" s="196"/>
      <c r="BD99" s="13" t="s">
        <v>23</v>
      </c>
      <c r="BE99" s="2" t="s">
        <v>59</v>
      </c>
      <c r="BF99" s="766">
        <v>15.1069967587039</v>
      </c>
      <c r="BG99" s="766">
        <v>25.411564577638298</v>
      </c>
      <c r="BH99" s="768">
        <v>31.104465956383201</v>
      </c>
      <c r="BV99" s="196"/>
      <c r="BW99" s="13" t="s">
        <v>27</v>
      </c>
      <c r="BX99" s="2" t="s">
        <v>297</v>
      </c>
      <c r="BY99" s="796">
        <v>23.3513150644227</v>
      </c>
      <c r="BZ99" s="798">
        <v>25.4507440628179</v>
      </c>
    </row>
    <row r="100" spans="18:78" x14ac:dyDescent="0.35">
      <c r="R100" s="196"/>
      <c r="S100" s="13" t="s">
        <v>25</v>
      </c>
      <c r="T100" s="2" t="s">
        <v>36</v>
      </c>
      <c r="U100" s="712">
        <v>29.190051938973902</v>
      </c>
      <c r="V100" s="712">
        <v>34.7699085951852</v>
      </c>
      <c r="W100" s="714">
        <v>50.328401691149502</v>
      </c>
      <c r="AK100" s="196"/>
      <c r="AL100" s="13" t="s">
        <v>25</v>
      </c>
      <c r="AM100" s="2" t="s">
        <v>53</v>
      </c>
      <c r="AN100" s="736">
        <v>25.810575324829099</v>
      </c>
      <c r="AO100" s="736">
        <v>30.237373670088299</v>
      </c>
      <c r="AP100" s="738">
        <v>40.396028864382302</v>
      </c>
      <c r="BC100" s="196"/>
      <c r="BD100" s="13" t="s">
        <v>25</v>
      </c>
      <c r="BE100" s="2" t="s">
        <v>59</v>
      </c>
      <c r="BF100" s="766">
        <v>13.4690989555806</v>
      </c>
      <c r="BG100" s="766">
        <v>23.915330944203301</v>
      </c>
      <c r="BH100" s="768">
        <v>28.998787644551001</v>
      </c>
      <c r="BV100" s="196"/>
      <c r="BW100" s="13" t="s">
        <v>27</v>
      </c>
      <c r="BX100" s="2" t="s">
        <v>298</v>
      </c>
      <c r="BY100" s="796">
        <v>22.892617203213799</v>
      </c>
      <c r="BZ100" s="798">
        <v>25.0123250664961</v>
      </c>
    </row>
    <row r="101" spans="18:78" x14ac:dyDescent="0.35">
      <c r="R101" s="196"/>
      <c r="S101" s="13" t="s">
        <v>26</v>
      </c>
      <c r="T101" s="2" t="s">
        <v>36</v>
      </c>
      <c r="U101" s="712">
        <v>27.5209680689774</v>
      </c>
      <c r="V101" s="712">
        <v>33.510799436913601</v>
      </c>
      <c r="W101" s="714">
        <v>51.319812219931798</v>
      </c>
      <c r="AK101" s="196"/>
      <c r="AL101" s="13" t="s">
        <v>26</v>
      </c>
      <c r="AM101" s="2" t="s">
        <v>53</v>
      </c>
      <c r="AN101" s="736">
        <v>23.2429919146314</v>
      </c>
      <c r="AO101" s="736">
        <v>27.507068494891801</v>
      </c>
      <c r="AP101" s="738">
        <v>36.472715515854198</v>
      </c>
      <c r="BC101" s="196"/>
      <c r="BD101" s="13" t="s">
        <v>26</v>
      </c>
      <c r="BE101" s="2" t="s">
        <v>59</v>
      </c>
      <c r="BF101" s="766">
        <v>9.3973917665510793</v>
      </c>
      <c r="BG101" s="766">
        <v>20.6899378828154</v>
      </c>
      <c r="BH101" s="768">
        <v>25.2028692704598</v>
      </c>
      <c r="BV101" s="196"/>
      <c r="BW101" s="13" t="s">
        <v>27</v>
      </c>
      <c r="BX101" s="2" t="s">
        <v>299</v>
      </c>
      <c r="BY101" s="796">
        <v>22.669603527523002</v>
      </c>
      <c r="BZ101" s="798">
        <v>24.716686689894399</v>
      </c>
    </row>
    <row r="102" spans="18:78" x14ac:dyDescent="0.35">
      <c r="R102" s="196"/>
      <c r="S102" s="14" t="s">
        <v>27</v>
      </c>
      <c r="T102" s="6" t="s">
        <v>36</v>
      </c>
      <c r="U102" s="711">
        <v>25.570326775200598</v>
      </c>
      <c r="V102" s="711">
        <v>31.209744875110701</v>
      </c>
      <c r="W102" s="715">
        <v>47.600123809891002</v>
      </c>
      <c r="AK102" s="196"/>
      <c r="AL102" s="14" t="s">
        <v>27</v>
      </c>
      <c r="AM102" s="6" t="s">
        <v>53</v>
      </c>
      <c r="AN102" s="735">
        <v>22.320587852354599</v>
      </c>
      <c r="AO102" s="735">
        <v>26.362389239362301</v>
      </c>
      <c r="AP102" s="739">
        <v>35.425122342807398</v>
      </c>
      <c r="BC102" s="196"/>
      <c r="BD102" s="14" t="s">
        <v>27</v>
      </c>
      <c r="BE102" s="6" t="s">
        <v>59</v>
      </c>
      <c r="BF102" s="765">
        <v>11.55277426992</v>
      </c>
      <c r="BG102" s="765">
        <v>20.2524761670293</v>
      </c>
      <c r="BH102" s="769">
        <v>24.126016539352101</v>
      </c>
      <c r="BV102" s="196"/>
      <c r="BW102" s="14" t="s">
        <v>27</v>
      </c>
      <c r="BX102" s="6" t="s">
        <v>300</v>
      </c>
      <c r="BY102" s="795">
        <v>21.486157127616401</v>
      </c>
      <c r="BZ102" s="799">
        <v>23.973376801361599</v>
      </c>
    </row>
    <row r="103" spans="18:78" x14ac:dyDescent="0.35">
      <c r="R103" s="196"/>
      <c r="AK103" s="196"/>
      <c r="BC103" s="196"/>
      <c r="BV103" s="196"/>
    </row>
    <row r="104" spans="18:78" x14ac:dyDescent="0.35">
      <c r="R104" s="196"/>
      <c r="AK104" s="196"/>
      <c r="BC104" s="196"/>
      <c r="BV104" s="196"/>
    </row>
    <row r="105" spans="18:78" x14ac:dyDescent="0.35">
      <c r="R105" s="196"/>
      <c r="AK105" s="196"/>
      <c r="BC105" s="196"/>
      <c r="BV105" s="196"/>
    </row>
    <row r="106" spans="18:78" x14ac:dyDescent="0.35">
      <c r="R106" s="196"/>
      <c r="AK106" s="196"/>
      <c r="BC106" s="196"/>
      <c r="BV106" s="196"/>
    </row>
    <row r="107" spans="18:78" x14ac:dyDescent="0.35">
      <c r="R107" s="196"/>
      <c r="AK107" s="196"/>
      <c r="BC107" s="196"/>
      <c r="BV107" s="196"/>
    </row>
    <row r="108" spans="18:78" x14ac:dyDescent="0.35">
      <c r="R108" s="196"/>
      <c r="AK108" s="196"/>
      <c r="BC108" s="196"/>
      <c r="BV108" s="196"/>
    </row>
    <row r="109" spans="18:78" x14ac:dyDescent="0.35">
      <c r="R109" s="196"/>
      <c r="AK109" s="196"/>
      <c r="BC109" s="196"/>
      <c r="BV109" s="196"/>
    </row>
    <row r="110" spans="18:78" x14ac:dyDescent="0.35">
      <c r="R110" s="196"/>
      <c r="AK110" s="196"/>
      <c r="BC110" s="196"/>
      <c r="BV110" s="196"/>
    </row>
    <row r="111" spans="18:78" x14ac:dyDescent="0.35">
      <c r="R111" s="196"/>
      <c r="AK111" s="196"/>
      <c r="BC111" s="196"/>
      <c r="BV111" s="196"/>
    </row>
    <row r="112" spans="18:78" x14ac:dyDescent="0.35">
      <c r="R112" s="196"/>
      <c r="AK112" s="196"/>
      <c r="BC112" s="196"/>
      <c r="BV112" s="196"/>
    </row>
    <row r="113" spans="18:74" x14ac:dyDescent="0.35">
      <c r="R113" s="196"/>
      <c r="AK113" s="196"/>
      <c r="BC113" s="196"/>
      <c r="BV113" s="196"/>
    </row>
    <row r="114" spans="18:74" x14ac:dyDescent="0.35">
      <c r="R114" s="196"/>
      <c r="AK114" s="196"/>
      <c r="BC114" s="196"/>
      <c r="BV114" s="196"/>
    </row>
    <row r="115" spans="18:74" x14ac:dyDescent="0.35">
      <c r="R115" s="196"/>
      <c r="AK115" s="196"/>
      <c r="BC115" s="196"/>
      <c r="BV115" s="196"/>
    </row>
    <row r="116" spans="18:74" x14ac:dyDescent="0.35">
      <c r="R116" s="196"/>
      <c r="AK116" s="196"/>
      <c r="BC116" s="196"/>
      <c r="BV116" s="196"/>
    </row>
    <row r="117" spans="18:74" x14ac:dyDescent="0.35">
      <c r="R117" s="196"/>
      <c r="AK117" s="196"/>
      <c r="BC117" s="196"/>
      <c r="BV117" s="196"/>
    </row>
    <row r="118" spans="18:74" x14ac:dyDescent="0.35">
      <c r="R118" s="196"/>
      <c r="AK118" s="196"/>
      <c r="BC118" s="196"/>
      <c r="BV118" s="196"/>
    </row>
    <row r="119" spans="18:74" x14ac:dyDescent="0.35">
      <c r="R119" s="196"/>
      <c r="AK119" s="196"/>
      <c r="BC119" s="196"/>
      <c r="BV119" s="196"/>
    </row>
    <row r="120" spans="18:74" x14ac:dyDescent="0.35">
      <c r="R120" s="196"/>
      <c r="AK120" s="196"/>
      <c r="BC120" s="196"/>
      <c r="BV120" s="196"/>
    </row>
    <row r="121" spans="18:74" x14ac:dyDescent="0.35">
      <c r="R121" s="196"/>
      <c r="AK121" s="196"/>
      <c r="BC121" s="196"/>
      <c r="BV121" s="196"/>
    </row>
    <row r="122" spans="18:74" x14ac:dyDescent="0.35">
      <c r="R122" s="196"/>
      <c r="AK122" s="196"/>
      <c r="BC122" s="196"/>
      <c r="BV122" s="196"/>
    </row>
    <row r="123" spans="18:74" x14ac:dyDescent="0.35">
      <c r="R123" s="196"/>
      <c r="AK123" s="196"/>
      <c r="BC123" s="196"/>
      <c r="BV123" s="196"/>
    </row>
    <row r="124" spans="18:74" x14ac:dyDescent="0.35">
      <c r="R124" s="196"/>
      <c r="AK124" s="196"/>
      <c r="BC124" s="196"/>
      <c r="BV124" s="196"/>
    </row>
    <row r="125" spans="18:74" x14ac:dyDescent="0.35">
      <c r="R125" s="196"/>
      <c r="AK125" s="196"/>
      <c r="BC125" s="196"/>
      <c r="BV125" s="196"/>
    </row>
    <row r="126" spans="18:74" x14ac:dyDescent="0.35">
      <c r="R126" s="196"/>
      <c r="AK126" s="196"/>
      <c r="BC126" s="196"/>
      <c r="BV126" s="196"/>
    </row>
    <row r="127" spans="18:74" x14ac:dyDescent="0.35">
      <c r="R127" s="196"/>
      <c r="AK127" s="196"/>
      <c r="BC127" s="196"/>
      <c r="BV127" s="196"/>
    </row>
    <row r="128" spans="18:74" x14ac:dyDescent="0.35">
      <c r="R128" s="196"/>
      <c r="AK128" s="196"/>
      <c r="BC128" s="196"/>
      <c r="BV128" s="196"/>
    </row>
    <row r="129" spans="18:74" x14ac:dyDescent="0.35">
      <c r="R129" s="196"/>
      <c r="AK129" s="196"/>
      <c r="BC129" s="196"/>
      <c r="BV129" s="196"/>
    </row>
    <row r="130" spans="18:74" x14ac:dyDescent="0.35">
      <c r="R130" s="196"/>
      <c r="AK130" s="196"/>
      <c r="BC130" s="196"/>
      <c r="BV130" s="196"/>
    </row>
  </sheetData>
  <pageMargins left="0.70866141732283472" right="0.70866141732283472" top="0.74803149606299213" bottom="0.74803149606299213" header="0.31496062992125984" footer="0.31496062992125984"/>
  <pageSetup paperSize="9" scale="54" orientation="landscape" horizontalDpi="300" verticalDpi="300" r:id="rId1"/>
  <colBreaks count="5" manualBreakCount="5">
    <brk id="18" max="1048575" man="1"/>
    <brk id="37" max="115" man="1"/>
    <brk id="54" max="115" man="1"/>
    <brk id="73" max="1048575" man="1"/>
    <brk id="90" max="1048575" man="1"/>
  </colBreaks>
  <drawing r:id="rId2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 A C C C a n d A E R ! 1 3 8 2 3 0 8 4 . 2 < / d o c u m e n t i d >  
     < s e n d e r i d > B S T O N < / s e n d e r i d >  
     < s e n d e r e m a i l > B E N . S T O N E H O U S E @ A E R . G O V . A U < / s e n d e r e m a i l >  
     < l a s t m o d i f i e d > 2 0 2 2 - 0 5 - 2 3 T 1 2 : 5 4 : 5 0 . 0 0 0 0 0 0 0 + 1 0 : 0 0 < / l a s t m o d i f i e d >  
     < d a t a b a s e > A C C C a n d A E R 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Contents</vt:lpstr>
      <vt:lpstr>Report figures</vt:lpstr>
      <vt:lpstr>1. Residential Effective Prices</vt:lpstr>
      <vt:lpstr>2. Residential Bills</vt:lpstr>
      <vt:lpstr>3. Residential Usage</vt:lpstr>
      <vt:lpstr>4. Residential Standing Offer</vt:lpstr>
      <vt:lpstr>5. Residential Cond Discounts</vt:lpstr>
      <vt:lpstr>6. Residential Solar</vt:lpstr>
      <vt:lpstr>7. SME Effective Prices</vt:lpstr>
      <vt:lpstr>8. SME Bills</vt:lpstr>
      <vt:lpstr>9. SME Usage</vt:lpstr>
      <vt:lpstr>10. SME Standing Offer</vt:lpstr>
      <vt:lpstr>11. SME Conditional Discounts</vt:lpstr>
      <vt:lpstr>12. SME Solar</vt:lpstr>
      <vt:lpstr>13. Residential Smart Meter</vt:lpstr>
      <vt:lpstr>14. SME Smart Meter</vt:lpstr>
      <vt:lpstr>'10. SME Standing Offer'!Print_Area</vt:lpstr>
      <vt:lpstr>'11. SME Conditional Discounts'!Print_Area</vt:lpstr>
      <vt:lpstr>'12. SME Solar'!Print_Area</vt:lpstr>
      <vt:lpstr>'13. Residential Smart Meter'!Print_Area</vt:lpstr>
      <vt:lpstr>'14. SME Smart Meter'!Print_Area</vt:lpstr>
      <vt:lpstr>'5. Residential Cond Discounts'!Print_Area</vt:lpstr>
      <vt:lpstr>'6. Residential Solar'!Print_Area</vt:lpstr>
      <vt:lpstr>'7. SME Effective Prices'!Print_Area</vt:lpstr>
      <vt:lpstr>'8. SME Bills'!Print_Area</vt:lpstr>
      <vt:lpstr>'9. SME Usage'!Print_Area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kosbo</dc:creator>
  <cp:lastModifiedBy>Ben Stonehouse 2</cp:lastModifiedBy>
  <cp:lastPrinted>2022-05-23T02:52:24Z</cp:lastPrinted>
  <dcterms:created xsi:type="dcterms:W3CDTF">2022-05-04T12:56:27Z</dcterms:created>
  <dcterms:modified xsi:type="dcterms:W3CDTF">2022-05-23T02:54:50Z</dcterms:modified>
</cp:coreProperties>
</file>